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<sst xmlns="http://schemas.openxmlformats.org/spreadsheetml/2006/main" count="173" uniqueCount="54">
  <si>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</si>
  <si>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</si>
  <si>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</si>
  <si>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</si>
  <si>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</si>
  <si>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</si>
  <si>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</si>
  <si>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</si>
  <si>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</si>
  <si>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</si>
  <si>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</si>
  <si>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</si>
  <si>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</si>
  <si>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</si>
  <si>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</si>
  <si>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</si>
  <si>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</si>
  <si>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</si>
  <si>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</si>
  <si>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</si>
  <si>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</si>
  <si>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</si>
  <si>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</si>
  <si>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</si>
  <si>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</si>
  <si>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</si>
  <si>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</si>
  <si>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</si>
  <si>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</si>
  <si>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</si>
  <si>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</si>
  <si>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</si>
  <si>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</si>
  <si>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</si>
  <si>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</si>
  <si>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</si>
  <si>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</si>
  <si>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</si>
  <si>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</si>
  <si>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</si>
  <si>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</si>
  <si>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</si>
  <si>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</si>
  <si>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</si>
  <si>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</si>
  <si>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</si>
  <si>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</si>
  <si>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</si>
  <si>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Sessa   Aurunca</t>
  </si>
  <si>
    <t>STAZIONE  DI SESSA   AURUNCA</t>
  </si>
  <si>
    <t>Stazione di Sessa  Aurunca</t>
  </si>
  <si>
    <t>STAZIONE DI  SESSA   AURUNCA</t>
  </si>
  <si>
    <t>Lat. N. 41,226937  Long. E. 13,892983   Alt.    55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</si>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</sst>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>
        <c:manualLayout>
          <c:xMode val="factor"/>
          <c:yMode val="factor"/>
          <c:x val="0.008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13.5</c:v>
                </c:pt>
                <c:pt idx="1">
                  <c:v>13.8</c:v>
                </c:pt>
                <c:pt idx="2">
                  <c:v>16.5</c:v>
                </c:pt>
                <c:pt idx="3">
                  <c:v>13.8</c:v>
                </c:pt>
                <c:pt idx="4">
                  <c:v>12.9</c:v>
                </c:pt>
                <c:pt idx="5">
                  <c:v>14.2</c:v>
                </c:pt>
                <c:pt idx="6">
                  <c:v>14.3</c:v>
                </c:pt>
                <c:pt idx="7">
                  <c:v>13.9</c:v>
                </c:pt>
                <c:pt idx="8">
                  <c:v>12.6</c:v>
                </c:pt>
                <c:pt idx="9">
                  <c:v>12.5</c:v>
                </c:pt>
                <c:pt idx="10">
                  <c:v>14.8</c:v>
                </c:pt>
                <c:pt idx="11">
                  <c:v>14.7</c:v>
                </c:pt>
                <c:pt idx="12">
                  <c:v>14.4</c:v>
                </c:pt>
                <c:pt idx="13">
                  <c:v>13.5</c:v>
                </c:pt>
                <c:pt idx="14">
                  <c:v>11.1</c:v>
                </c:pt>
                <c:pt idx="15">
                  <c:v>9.2</c:v>
                </c:pt>
                <c:pt idx="16">
                  <c:v>10.5</c:v>
                </c:pt>
                <c:pt idx="17">
                  <c:v>12</c:v>
                </c:pt>
                <c:pt idx="18">
                  <c:v>12.5</c:v>
                </c:pt>
                <c:pt idx="19">
                  <c:v>12.7</c:v>
                </c:pt>
                <c:pt idx="20">
                  <c:v>13.4</c:v>
                </c:pt>
                <c:pt idx="21">
                  <c:v>15.1</c:v>
                </c:pt>
                <c:pt idx="22">
                  <c:v>16.2</c:v>
                </c:pt>
                <c:pt idx="23">
                  <c:v>14.6</c:v>
                </c:pt>
                <c:pt idx="24">
                  <c:v>11.4</c:v>
                </c:pt>
                <c:pt idx="25">
                  <c:v>11.3</c:v>
                </c:pt>
                <c:pt idx="26">
                  <c:v>13.2</c:v>
                </c:pt>
                <c:pt idx="27">
                  <c:v>12.5</c:v>
                </c:pt>
                <c:pt idx="28">
                  <c:v>12.7</c:v>
                </c:pt>
                <c:pt idx="29">
                  <c:v>12.9</c:v>
                </c:pt>
                <c:pt idx="30">
                  <c:v>9.3</c:v>
                </c:pt>
                <c:pt idx="31">
                  <c:v>8.3</c:v>
                </c:pt>
                <c:pt idx="32">
                  <c:v>8.9</c:v>
                </c:pt>
                <c:pt idx="33">
                  <c:v>6.6</c:v>
                </c:pt>
                <c:pt idx="34">
                  <c:v>7.5</c:v>
                </c:pt>
                <c:pt idx="35">
                  <c:v>6.4</c:v>
                </c:pt>
                <c:pt idx="36">
                  <c:v>6.9</c:v>
                </c:pt>
                <c:pt idx="37">
                  <c:v>6.1</c:v>
                </c:pt>
                <c:pt idx="38">
                  <c:v>10</c:v>
                </c:pt>
                <c:pt idx="39">
                  <c:v>10.5</c:v>
                </c:pt>
                <c:pt idx="40">
                  <c:v>5.8</c:v>
                </c:pt>
                <c:pt idx="41">
                  <c:v>7.5</c:v>
                </c:pt>
                <c:pt idx="42">
                  <c:v>7.1</c:v>
                </c:pt>
                <c:pt idx="43">
                  <c:v>9.1</c:v>
                </c:pt>
                <c:pt idx="44">
                  <c:v>8.5</c:v>
                </c:pt>
                <c:pt idx="45">
                  <c:v>9.5</c:v>
                </c:pt>
                <c:pt idx="46">
                  <c:v>12.3</c:v>
                </c:pt>
                <c:pt idx="47">
                  <c:v>11.2</c:v>
                </c:pt>
                <c:pt idx="48">
                  <c:v>13.4</c:v>
                </c:pt>
                <c:pt idx="49">
                  <c:v>14.5</c:v>
                </c:pt>
                <c:pt idx="50">
                  <c:v>13</c:v>
                </c:pt>
                <c:pt idx="51">
                  <c:v>16.1</c:v>
                </c:pt>
                <c:pt idx="52">
                  <c:v>14.9</c:v>
                </c:pt>
                <c:pt idx="53">
                  <c:v>17.5</c:v>
                </c:pt>
                <c:pt idx="54">
                  <c:v>16.1</c:v>
                </c:pt>
                <c:pt idx="55">
                  <c:v>15.6</c:v>
                </c:pt>
                <c:pt idx="56">
                  <c:v>14.4</c:v>
                </c:pt>
                <c:pt idx="57">
                  <c:v>13.5</c:v>
                </c:pt>
                <c:pt idx="58">
                  <c:v>12.9</c:v>
                </c:pt>
                <c:pt idx="59">
                  <c:v>15.4</c:v>
                </c:pt>
                <c:pt idx="60">
                  <c:v>22</c:v>
                </c:pt>
                <c:pt idx="61">
                  <c:v>16.8</c:v>
                </c:pt>
                <c:pt idx="62">
                  <c:v>14.7</c:v>
                </c:pt>
                <c:pt idx="63">
                  <c:v>14.2</c:v>
                </c:pt>
                <c:pt idx="64">
                  <c:v>15.2</c:v>
                </c:pt>
                <c:pt idx="65">
                  <c:v>13.5</c:v>
                </c:pt>
                <c:pt idx="66">
                  <c:v>15.4</c:v>
                </c:pt>
                <c:pt idx="67">
                  <c:v>13.6</c:v>
                </c:pt>
                <c:pt idx="68">
                  <c:v>15.9</c:v>
                </c:pt>
                <c:pt idx="69">
                  <c:v>15.5</c:v>
                </c:pt>
                <c:pt idx="70">
                  <c:v>17.7</c:v>
                </c:pt>
                <c:pt idx="71">
                  <c:v>17.2</c:v>
                </c:pt>
                <c:pt idx="72">
                  <c:v>18.3</c:v>
                </c:pt>
                <c:pt idx="73">
                  <c:v>17.5</c:v>
                </c:pt>
                <c:pt idx="74">
                  <c:v>16.9</c:v>
                </c:pt>
                <c:pt idx="75">
                  <c:v>16.2</c:v>
                </c:pt>
                <c:pt idx="76">
                  <c:v>17.1</c:v>
                </c:pt>
                <c:pt idx="77">
                  <c:v>19.5</c:v>
                </c:pt>
                <c:pt idx="78">
                  <c:v>18</c:v>
                </c:pt>
                <c:pt idx="79">
                  <c:v>20.1</c:v>
                </c:pt>
                <c:pt idx="80">
                  <c:v>23.1</c:v>
                </c:pt>
                <c:pt idx="81">
                  <c:v>22.8</c:v>
                </c:pt>
                <c:pt idx="82">
                  <c:v>22.4</c:v>
                </c:pt>
                <c:pt idx="83">
                  <c:v>22.9</c:v>
                </c:pt>
                <c:pt idx="84">
                  <c:v>22.2</c:v>
                </c:pt>
                <c:pt idx="85">
                  <c:v>23.1</c:v>
                </c:pt>
                <c:pt idx="86">
                  <c:v>22.1</c:v>
                </c:pt>
                <c:pt idx="87">
                  <c:v>21.3</c:v>
                </c:pt>
                <c:pt idx="88">
                  <c:v>19.5</c:v>
                </c:pt>
                <c:pt idx="89">
                  <c:v>17.4</c:v>
                </c:pt>
                <c:pt idx="90">
                  <c:v>18</c:v>
                </c:pt>
                <c:pt idx="91">
                  <c:v>17.8</c:v>
                </c:pt>
                <c:pt idx="92">
                  <c:v>20.3</c:v>
                </c:pt>
                <c:pt idx="93">
                  <c:v>22.1</c:v>
                </c:pt>
                <c:pt idx="94">
                  <c:v>23.1</c:v>
                </c:pt>
                <c:pt idx="95">
                  <c:v>20.4</c:v>
                </c:pt>
                <c:pt idx="96">
                  <c:v>18.7</c:v>
                </c:pt>
                <c:pt idx="97">
                  <c:v>14.6</c:v>
                </c:pt>
                <c:pt idx="98">
                  <c:v>15.7</c:v>
                </c:pt>
                <c:pt idx="99">
                  <c:v>14.9</c:v>
                </c:pt>
                <c:pt idx="100">
                  <c:v>16.8</c:v>
                </c:pt>
                <c:pt idx="101">
                  <c:v>15.7</c:v>
                </c:pt>
                <c:pt idx="102">
                  <c:v>16.9</c:v>
                </c:pt>
                <c:pt idx="103">
                  <c:v>13.6</c:v>
                </c:pt>
                <c:pt idx="104">
                  <c:v>14</c:v>
                </c:pt>
                <c:pt idx="105">
                  <c:v>15.8</c:v>
                </c:pt>
                <c:pt idx="106">
                  <c:v>16.3</c:v>
                </c:pt>
                <c:pt idx="107">
                  <c:v>16.4</c:v>
                </c:pt>
                <c:pt idx="108">
                  <c:v>17.2</c:v>
                </c:pt>
                <c:pt idx="109">
                  <c:v>16.9</c:v>
                </c:pt>
                <c:pt idx="110">
                  <c:v>16.4</c:v>
                </c:pt>
                <c:pt idx="111">
                  <c:v>17.7</c:v>
                </c:pt>
                <c:pt idx="112">
                  <c:v>17.7</c:v>
                </c:pt>
                <c:pt idx="113">
                  <c:v>17.2</c:v>
                </c:pt>
                <c:pt idx="114">
                  <c:v>18.4</c:v>
                </c:pt>
                <c:pt idx="115">
                  <c:v>18.1</c:v>
                </c:pt>
                <c:pt idx="116">
                  <c:v>20.4</c:v>
                </c:pt>
                <c:pt idx="117">
                  <c:v>23.8</c:v>
                </c:pt>
                <c:pt idx="118">
                  <c:v>26.5</c:v>
                </c:pt>
                <c:pt idx="119">
                  <c:v>25.5</c:v>
                </c:pt>
                <c:pt idx="120">
                  <c:v>25.1</c:v>
                </c:pt>
                <c:pt idx="121">
                  <c:v>26.1</c:v>
                </c:pt>
                <c:pt idx="122">
                  <c:v>21.9</c:v>
                </c:pt>
                <c:pt idx="123">
                  <c:v>21.2</c:v>
                </c:pt>
                <c:pt idx="124">
                  <c:v>19.8</c:v>
                </c:pt>
                <c:pt idx="125">
                  <c:v>21.2</c:v>
                </c:pt>
                <c:pt idx="126">
                  <c:v>20.6</c:v>
                </c:pt>
                <c:pt idx="127">
                  <c:v>19.9</c:v>
                </c:pt>
                <c:pt idx="128">
                  <c:v>21</c:v>
                </c:pt>
                <c:pt idx="129">
                  <c:v>23</c:v>
                </c:pt>
                <c:pt idx="130">
                  <c:v>24.4</c:v>
                </c:pt>
                <c:pt idx="131">
                  <c:v>26.6</c:v>
                </c:pt>
                <c:pt idx="132">
                  <c:v>25.9</c:v>
                </c:pt>
                <c:pt idx="133">
                  <c:v>23.5</c:v>
                </c:pt>
                <c:pt idx="134">
                  <c:v>18</c:v>
                </c:pt>
                <c:pt idx="135">
                  <c:v>19.4</c:v>
                </c:pt>
                <c:pt idx="136">
                  <c:v>20.1</c:v>
                </c:pt>
                <c:pt idx="137">
                  <c:v>21.3</c:v>
                </c:pt>
                <c:pt idx="138">
                  <c:v>21.3</c:v>
                </c:pt>
                <c:pt idx="139">
                  <c:v>23.3</c:v>
                </c:pt>
                <c:pt idx="140">
                  <c:v>23.8</c:v>
                </c:pt>
                <c:pt idx="141">
                  <c:v>20.6</c:v>
                </c:pt>
                <c:pt idx="142">
                  <c:v>16.7</c:v>
                </c:pt>
                <c:pt idx="143">
                  <c:v>20.9</c:v>
                </c:pt>
                <c:pt idx="144">
                  <c:v>24.5</c:v>
                </c:pt>
                <c:pt idx="145">
                  <c:v>24.9</c:v>
                </c:pt>
                <c:pt idx="146">
                  <c:v>25.4</c:v>
                </c:pt>
                <c:pt idx="147">
                  <c:v>23.2</c:v>
                </c:pt>
                <c:pt idx="148">
                  <c:v>19.8</c:v>
                </c:pt>
                <c:pt idx="149">
                  <c:v>21.6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22.7</c:v>
                </c:pt>
                <c:pt idx="157">
                  <c:v>24</c:v>
                </c:pt>
                <c:pt idx="158">
                  <c:v>24.4</c:v>
                </c:pt>
                <c:pt idx="159">
                  <c:v>28</c:v>
                </c:pt>
                <c:pt idx="160">
                  <c:v>28.4</c:v>
                </c:pt>
                <c:pt idx="161">
                  <c:v>24.7</c:v>
                </c:pt>
                <c:pt idx="162">
                  <c:v>24.2</c:v>
                </c:pt>
                <c:pt idx="163">
                  <c:v>24.9</c:v>
                </c:pt>
                <c:pt idx="164">
                  <c:v>22.9</c:v>
                </c:pt>
                <c:pt idx="165">
                  <c:v>24.4</c:v>
                </c:pt>
                <c:pt idx="166">
                  <c:v>27.4</c:v>
                </c:pt>
                <c:pt idx="167">
                  <c:v>32.4</c:v>
                </c:pt>
                <c:pt idx="168">
                  <c:v>31.7</c:v>
                </c:pt>
                <c:pt idx="169">
                  <c:v>30.7</c:v>
                </c:pt>
                <c:pt idx="170">
                  <c:v>29.9</c:v>
                </c:pt>
                <c:pt idx="171">
                  <c:v>29.7</c:v>
                </c:pt>
                <c:pt idx="172">
                  <c:v>29.1</c:v>
                </c:pt>
                <c:pt idx="173">
                  <c:v>29.4</c:v>
                </c:pt>
                <c:pt idx="174">
                  <c:v>28.6</c:v>
                </c:pt>
                <c:pt idx="175">
                  <c:v>30.1</c:v>
                </c:pt>
                <c:pt idx="176">
                  <c:v>27.7</c:v>
                </c:pt>
                <c:pt idx="177">
                  <c:v>28.5</c:v>
                </c:pt>
                <c:pt idx="178">
                  <c:v>32.8</c:v>
                </c:pt>
                <c:pt idx="179">
                  <c:v>30.8</c:v>
                </c:pt>
                <c:pt idx="180">
                  <c:v>28.6</c:v>
                </c:pt>
                <c:pt idx="181">
                  <c:v>30.2</c:v>
                </c:pt>
                <c:pt idx="182">
                  <c:v>32</c:v>
                </c:pt>
                <c:pt idx="183">
                  <c:v>31.6</c:v>
                </c:pt>
                <c:pt idx="184">
                  <c:v>28.6</c:v>
                </c:pt>
                <c:pt idx="185">
                  <c:v>27.3</c:v>
                </c:pt>
                <c:pt idx="186">
                  <c:v>27.3</c:v>
                </c:pt>
                <c:pt idx="187">
                  <c:v>27.4</c:v>
                </c:pt>
                <c:pt idx="188">
                  <c:v>28.6</c:v>
                </c:pt>
                <c:pt idx="189">
                  <c:v>29.1</c:v>
                </c:pt>
                <c:pt idx="190">
                  <c:v>29.9</c:v>
                </c:pt>
                <c:pt idx="191">
                  <c:v>29.9</c:v>
                </c:pt>
                <c:pt idx="192">
                  <c:v>29.3</c:v>
                </c:pt>
                <c:pt idx="193">
                  <c:v>28.4</c:v>
                </c:pt>
                <c:pt idx="194">
                  <c:v>27.7</c:v>
                </c:pt>
                <c:pt idx="195">
                  <c:v>28.9</c:v>
                </c:pt>
                <c:pt idx="196">
                  <c:v>29</c:v>
                </c:pt>
                <c:pt idx="197">
                  <c:v>27.1</c:v>
                </c:pt>
                <c:pt idx="198">
                  <c:v>28.9</c:v>
                </c:pt>
                <c:pt idx="199">
                  <c:v>32.1</c:v>
                </c:pt>
                <c:pt idx="200">
                  <c:v>29</c:v>
                </c:pt>
                <c:pt idx="201">
                  <c:v>28.3</c:v>
                </c:pt>
                <c:pt idx="202">
                  <c:v>29.4</c:v>
                </c:pt>
                <c:pt idx="203">
                  <c:v>28.1</c:v>
                </c:pt>
                <c:pt idx="204">
                  <c:v>27</c:v>
                </c:pt>
                <c:pt idx="205">
                  <c:v>26.8</c:v>
                </c:pt>
                <c:pt idx="206">
                  <c:v>25.8</c:v>
                </c:pt>
                <c:pt idx="207">
                  <c:v>27</c:v>
                </c:pt>
                <c:pt idx="208">
                  <c:v>29.4</c:v>
                </c:pt>
                <c:pt idx="209">
                  <c:v>30.3</c:v>
                </c:pt>
                <c:pt idx="210">
                  <c:v>30.4</c:v>
                </c:pt>
                <c:pt idx="211">
                  <c:v>28.8</c:v>
                </c:pt>
                <c:pt idx="212">
                  <c:v>30</c:v>
                </c:pt>
                <c:pt idx="213">
                  <c:v>30.7</c:v>
                </c:pt>
                <c:pt idx="214">
                  <c:v>29</c:v>
                </c:pt>
                <c:pt idx="215">
                  <c:v>29.1</c:v>
                </c:pt>
                <c:pt idx="216">
                  <c:v>31.3</c:v>
                </c:pt>
                <c:pt idx="217">
                  <c:v>32.5</c:v>
                </c:pt>
                <c:pt idx="218">
                  <c:v>34.2</c:v>
                </c:pt>
                <c:pt idx="219">
                  <c:v>33.9</c:v>
                </c:pt>
                <c:pt idx="220">
                  <c:v>30.6</c:v>
                </c:pt>
                <c:pt idx="221">
                  <c:v>30.1</c:v>
                </c:pt>
                <c:pt idx="222">
                  <c:v>30.3</c:v>
                </c:pt>
                <c:pt idx="223">
                  <c:v>31.4</c:v>
                </c:pt>
                <c:pt idx="224">
                  <c:v>29.5</c:v>
                </c:pt>
                <c:pt idx="225">
                  <c:v>29.1</c:v>
                </c:pt>
                <c:pt idx="226">
                  <c:v>29.5</c:v>
                </c:pt>
                <c:pt idx="227">
                  <c:v>29.8</c:v>
                </c:pt>
                <c:pt idx="228">
                  <c:v>28</c:v>
                </c:pt>
                <c:pt idx="229">
                  <c:v>30.7</c:v>
                </c:pt>
                <c:pt idx="230">
                  <c:v>32.1</c:v>
                </c:pt>
                <c:pt idx="231">
                  <c:v>31.6</c:v>
                </c:pt>
                <c:pt idx="232">
                  <c:v>32.6</c:v>
                </c:pt>
                <c:pt idx="233">
                  <c:v>29.8</c:v>
                </c:pt>
                <c:pt idx="234">
                  <c:v>29.7</c:v>
                </c:pt>
                <c:pt idx="235">
                  <c:v>30</c:v>
                </c:pt>
                <c:pt idx="236">
                  <c:v>29</c:v>
                </c:pt>
                <c:pt idx="237">
                  <c:v>29.2</c:v>
                </c:pt>
                <c:pt idx="238">
                  <c:v>29.3</c:v>
                </c:pt>
                <c:pt idx="239">
                  <c:v>31.9</c:v>
                </c:pt>
                <c:pt idx="240">
                  <c:v>30.3</c:v>
                </c:pt>
                <c:pt idx="241">
                  <c:v>28.9</c:v>
                </c:pt>
                <c:pt idx="242">
                  <c:v>28.9</c:v>
                </c:pt>
                <c:pt idx="243">
                  <c:v>28.1</c:v>
                </c:pt>
                <c:pt idx="244">
                  <c:v>23.2</c:v>
                </c:pt>
                <c:pt idx="245">
                  <c:v>28.2</c:v>
                </c:pt>
                <c:pt idx="246">
                  <c:v>26</c:v>
                </c:pt>
                <c:pt idx="247">
                  <c:v>24.4</c:v>
                </c:pt>
                <c:pt idx="248">
                  <c:v>24.5</c:v>
                </c:pt>
                <c:pt idx="249">
                  <c:v>25.8</c:v>
                </c:pt>
                <c:pt idx="250">
                  <c:v>27.3</c:v>
                </c:pt>
                <c:pt idx="251">
                  <c:v>27.3</c:v>
                </c:pt>
                <c:pt idx="252">
                  <c:v>26.4</c:v>
                </c:pt>
                <c:pt idx="253">
                  <c:v>25.2</c:v>
                </c:pt>
                <c:pt idx="254">
                  <c:v>25.7</c:v>
                </c:pt>
                <c:pt idx="255">
                  <c:v>25.2</c:v>
                </c:pt>
                <c:pt idx="256">
                  <c:v>22.6</c:v>
                </c:pt>
                <c:pt idx="257">
                  <c:v>22.5</c:v>
                </c:pt>
                <c:pt idx="258">
                  <c:v>26.4</c:v>
                </c:pt>
                <c:pt idx="259">
                  <c:v>25.4</c:v>
                </c:pt>
                <c:pt idx="260">
                  <c:v>24.4</c:v>
                </c:pt>
                <c:pt idx="261">
                  <c:v>23.9</c:v>
                </c:pt>
                <c:pt idx="262">
                  <c:v>23.5</c:v>
                </c:pt>
                <c:pt idx="263">
                  <c:v>25.9</c:v>
                </c:pt>
                <c:pt idx="264">
                  <c:v>23.5</c:v>
                </c:pt>
                <c:pt idx="265">
                  <c:v>23.5</c:v>
                </c:pt>
                <c:pt idx="266">
                  <c:v>27.1</c:v>
                </c:pt>
                <c:pt idx="267">
                  <c:v>28</c:v>
                </c:pt>
                <c:pt idx="268">
                  <c:v>24.4</c:v>
                </c:pt>
                <c:pt idx="269">
                  <c:v>26.9</c:v>
                </c:pt>
                <c:pt idx="270">
                  <c:v>27.8</c:v>
                </c:pt>
                <c:pt idx="271">
                  <c:v>30.6</c:v>
                </c:pt>
                <c:pt idx="272">
                  <c:v>32.6</c:v>
                </c:pt>
                <c:pt idx="273">
                  <c:v>26</c:v>
                </c:pt>
                <c:pt idx="274">
                  <c:v>24.9</c:v>
                </c:pt>
                <c:pt idx="275">
                  <c:v>23.4</c:v>
                </c:pt>
                <c:pt idx="276">
                  <c:v>22.4</c:v>
                </c:pt>
                <c:pt idx="277">
                  <c:v>22.6</c:v>
                </c:pt>
                <c:pt idx="278">
                  <c:v>23.6</c:v>
                </c:pt>
                <c:pt idx="279">
                  <c:v>23.9</c:v>
                </c:pt>
                <c:pt idx="280">
                  <c:v>23</c:v>
                </c:pt>
                <c:pt idx="281">
                  <c:v>25.6</c:v>
                </c:pt>
                <c:pt idx="282">
                  <c:v>23.1</c:v>
                </c:pt>
                <c:pt idx="283">
                  <c:v>25</c:v>
                </c:pt>
                <c:pt idx="284">
                  <c:v>25</c:v>
                </c:pt>
                <c:pt idx="285">
                  <c:v>22.5</c:v>
                </c:pt>
                <c:pt idx="286">
                  <c:v>21.1</c:v>
                </c:pt>
                <c:pt idx="287">
                  <c:v>23.4</c:v>
                </c:pt>
                <c:pt idx="288">
                  <c:v>22.8</c:v>
                </c:pt>
                <c:pt idx="289">
                  <c:v>20.3</c:v>
                </c:pt>
                <c:pt idx="290">
                  <c:v>22.7</c:v>
                </c:pt>
                <c:pt idx="291">
                  <c:v>23.2</c:v>
                </c:pt>
                <c:pt idx="292">
                  <c:v>25.8</c:v>
                </c:pt>
                <c:pt idx="293">
                  <c:v>26.6</c:v>
                </c:pt>
                <c:pt idx="294">
                  <c:v>25.5</c:v>
                </c:pt>
                <c:pt idx="295">
                  <c:v>24.5</c:v>
                </c:pt>
                <c:pt idx="296">
                  <c:v>24.9</c:v>
                </c:pt>
                <c:pt idx="297">
                  <c:v>25.1</c:v>
                </c:pt>
                <c:pt idx="298">
                  <c:v>23.5</c:v>
                </c:pt>
                <c:pt idx="299">
                  <c:v>22.6</c:v>
                </c:pt>
                <c:pt idx="300">
                  <c:v>20.8</c:v>
                </c:pt>
                <c:pt idx="301">
                  <c:v>17.4</c:v>
                </c:pt>
                <c:pt idx="302">
                  <c:v>14.5</c:v>
                </c:pt>
                <c:pt idx="303">
                  <c:v>16.2</c:v>
                </c:pt>
                <c:pt idx="304">
                  <c:v>18.5</c:v>
                </c:pt>
                <c:pt idx="305">
                  <c:v>18.8</c:v>
                </c:pt>
                <c:pt idx="306">
                  <c:v>19.5</c:v>
                </c:pt>
                <c:pt idx="307">
                  <c:v>19.7</c:v>
                </c:pt>
                <c:pt idx="308">
                  <c:v>20</c:v>
                </c:pt>
                <c:pt idx="309">
                  <c:v>21.5</c:v>
                </c:pt>
                <c:pt idx="310">
                  <c:v>19.1</c:v>
                </c:pt>
                <c:pt idx="311">
                  <c:v>18.8</c:v>
                </c:pt>
                <c:pt idx="312">
                  <c:v>18.1</c:v>
                </c:pt>
                <c:pt idx="313">
                  <c:v>18.1</c:v>
                </c:pt>
                <c:pt idx="314">
                  <c:v>20.1</c:v>
                </c:pt>
                <c:pt idx="315">
                  <c:v>22.9</c:v>
                </c:pt>
                <c:pt idx="316">
                  <c:v>23.9</c:v>
                </c:pt>
                <c:pt idx="317">
                  <c:v>24.6</c:v>
                </c:pt>
                <c:pt idx="318">
                  <c:v>20.7</c:v>
                </c:pt>
                <c:pt idx="319">
                  <c:v>20.3</c:v>
                </c:pt>
                <c:pt idx="320">
                  <c:v>17.7</c:v>
                </c:pt>
                <c:pt idx="321">
                  <c:v>17.9</c:v>
                </c:pt>
                <c:pt idx="322">
                  <c:v>16.8</c:v>
                </c:pt>
                <c:pt idx="323">
                  <c:v>17.4</c:v>
                </c:pt>
                <c:pt idx="324">
                  <c:v>16.5</c:v>
                </c:pt>
                <c:pt idx="325">
                  <c:v>19.4</c:v>
                </c:pt>
                <c:pt idx="326">
                  <c:v>19.7</c:v>
                </c:pt>
                <c:pt idx="327">
                  <c:v>18.5</c:v>
                </c:pt>
                <c:pt idx="328">
                  <c:v>18.5</c:v>
                </c:pt>
                <c:pt idx="329">
                  <c:v>17.8</c:v>
                </c:pt>
                <c:pt idx="330">
                  <c:v>17.8</c:v>
                </c:pt>
                <c:pt idx="331">
                  <c:v>17.3</c:v>
                </c:pt>
                <c:pt idx="332">
                  <c:v>20.5</c:v>
                </c:pt>
                <c:pt idx="333">
                  <c:v>15.5</c:v>
                </c:pt>
                <c:pt idx="334">
                  <c:v>15.1</c:v>
                </c:pt>
                <c:pt idx="335">
                  <c:v>13.5</c:v>
                </c:pt>
                <c:pt idx="336">
                  <c:v>14.4</c:v>
                </c:pt>
                <c:pt idx="337">
                  <c:v>12</c:v>
                </c:pt>
                <c:pt idx="338">
                  <c:v>12</c:v>
                </c:pt>
                <c:pt idx="339">
                  <c:v>13.8</c:v>
                </c:pt>
                <c:pt idx="340">
                  <c:v>11.9</c:v>
                </c:pt>
                <c:pt idx="341">
                  <c:v>10.6</c:v>
                </c:pt>
                <c:pt idx="342">
                  <c:v>11.9</c:v>
                </c:pt>
                <c:pt idx="343">
                  <c:v>9.3</c:v>
                </c:pt>
                <c:pt idx="344">
                  <c:v>9.1</c:v>
                </c:pt>
                <c:pt idx="345">
                  <c:v>12.3</c:v>
                </c:pt>
                <c:pt idx="346">
                  <c:v>12</c:v>
                </c:pt>
                <c:pt idx="347">
                  <c:v>10.4</c:v>
                </c:pt>
                <c:pt idx="348">
                  <c:v>13.8</c:v>
                </c:pt>
                <c:pt idx="349">
                  <c:v>15.7</c:v>
                </c:pt>
                <c:pt idx="350">
                  <c:v>17.1</c:v>
                </c:pt>
                <c:pt idx="351">
                  <c:v>15.6</c:v>
                </c:pt>
                <c:pt idx="352">
                  <c:v>14.2</c:v>
                </c:pt>
                <c:pt idx="353">
                  <c:v>14.8</c:v>
                </c:pt>
                <c:pt idx="354">
                  <c:v>12.5</c:v>
                </c:pt>
                <c:pt idx="355">
                  <c:v>10.4</c:v>
                </c:pt>
                <c:pt idx="356">
                  <c:v>14.4</c:v>
                </c:pt>
                <c:pt idx="357">
                  <c:v>13.5</c:v>
                </c:pt>
                <c:pt idx="358">
                  <c:v>13.9</c:v>
                </c:pt>
                <c:pt idx="359">
                  <c:v>16</c:v>
                </c:pt>
                <c:pt idx="360">
                  <c:v>16.2</c:v>
                </c:pt>
                <c:pt idx="361">
                  <c:v>16.3</c:v>
                </c:pt>
                <c:pt idx="362">
                  <c:v>17.3</c:v>
                </c:pt>
                <c:pt idx="363">
                  <c:v>14.9</c:v>
                </c:pt>
                <c:pt idx="364">
                  <c:v>14.3</c:v>
                </c:pt>
                <c:pt idx="365">
                  <c:v>14.8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-0.3</c:v>
                </c:pt>
                <c:pt idx="1">
                  <c:v>7.3</c:v>
                </c:pt>
                <c:pt idx="2">
                  <c:v>9.1</c:v>
                </c:pt>
                <c:pt idx="3">
                  <c:v>6.3</c:v>
                </c:pt>
                <c:pt idx="4">
                  <c:v>7.1</c:v>
                </c:pt>
                <c:pt idx="5">
                  <c:v>2.3</c:v>
                </c:pt>
                <c:pt idx="6">
                  <c:v>0.4</c:v>
                </c:pt>
                <c:pt idx="7">
                  <c:v>-0.9</c:v>
                </c:pt>
                <c:pt idx="8">
                  <c:v>2.9</c:v>
                </c:pt>
                <c:pt idx="9">
                  <c:v>-1</c:v>
                </c:pt>
                <c:pt idx="10">
                  <c:v>1.3</c:v>
                </c:pt>
                <c:pt idx="11">
                  <c:v>-0.1</c:v>
                </c:pt>
                <c:pt idx="12">
                  <c:v>1.6</c:v>
                </c:pt>
                <c:pt idx="13">
                  <c:v>2.6</c:v>
                </c:pt>
                <c:pt idx="14">
                  <c:v>-1.1</c:v>
                </c:pt>
                <c:pt idx="15">
                  <c:v>-2</c:v>
                </c:pt>
                <c:pt idx="16">
                  <c:v>-1.8</c:v>
                </c:pt>
                <c:pt idx="17">
                  <c:v>-3.3</c:v>
                </c:pt>
                <c:pt idx="18">
                  <c:v>-1.8</c:v>
                </c:pt>
                <c:pt idx="19">
                  <c:v>4.3</c:v>
                </c:pt>
                <c:pt idx="20">
                  <c:v>3.1</c:v>
                </c:pt>
                <c:pt idx="21">
                  <c:v>1.8</c:v>
                </c:pt>
                <c:pt idx="22">
                  <c:v>2.7</c:v>
                </c:pt>
                <c:pt idx="23">
                  <c:v>3.7</c:v>
                </c:pt>
                <c:pt idx="24">
                  <c:v>-0.9</c:v>
                </c:pt>
                <c:pt idx="25">
                  <c:v>-3.5</c:v>
                </c:pt>
                <c:pt idx="26">
                  <c:v>-2.2</c:v>
                </c:pt>
                <c:pt idx="27">
                  <c:v>-1.8</c:v>
                </c:pt>
                <c:pt idx="28">
                  <c:v>4.1</c:v>
                </c:pt>
                <c:pt idx="29">
                  <c:v>4.6</c:v>
                </c:pt>
                <c:pt idx="30">
                  <c:v>2.3</c:v>
                </c:pt>
                <c:pt idx="31">
                  <c:v>0</c:v>
                </c:pt>
                <c:pt idx="32">
                  <c:v>-0.9</c:v>
                </c:pt>
                <c:pt idx="33">
                  <c:v>3.3</c:v>
                </c:pt>
                <c:pt idx="34">
                  <c:v>0.8</c:v>
                </c:pt>
                <c:pt idx="35">
                  <c:v>1.5</c:v>
                </c:pt>
                <c:pt idx="36">
                  <c:v>2.1</c:v>
                </c:pt>
                <c:pt idx="37">
                  <c:v>2.9</c:v>
                </c:pt>
                <c:pt idx="38">
                  <c:v>4.3</c:v>
                </c:pt>
                <c:pt idx="39">
                  <c:v>1.9</c:v>
                </c:pt>
                <c:pt idx="40">
                  <c:v>2.4</c:v>
                </c:pt>
                <c:pt idx="41">
                  <c:v>0.4</c:v>
                </c:pt>
                <c:pt idx="42">
                  <c:v>0.1</c:v>
                </c:pt>
                <c:pt idx="43">
                  <c:v>-2.9</c:v>
                </c:pt>
                <c:pt idx="44">
                  <c:v>-0.3</c:v>
                </c:pt>
                <c:pt idx="45">
                  <c:v>-3.7</c:v>
                </c:pt>
                <c:pt idx="46">
                  <c:v>0.1</c:v>
                </c:pt>
                <c:pt idx="47">
                  <c:v>-1.5</c:v>
                </c:pt>
                <c:pt idx="48">
                  <c:v>-0.1</c:v>
                </c:pt>
                <c:pt idx="49">
                  <c:v>7.3</c:v>
                </c:pt>
                <c:pt idx="50">
                  <c:v>7.5</c:v>
                </c:pt>
                <c:pt idx="51">
                  <c:v>7.5</c:v>
                </c:pt>
                <c:pt idx="52">
                  <c:v>9.3</c:v>
                </c:pt>
                <c:pt idx="53">
                  <c:v>5.3</c:v>
                </c:pt>
                <c:pt idx="54">
                  <c:v>1.8</c:v>
                </c:pt>
                <c:pt idx="55">
                  <c:v>4</c:v>
                </c:pt>
                <c:pt idx="56">
                  <c:v>4.6</c:v>
                </c:pt>
                <c:pt idx="57">
                  <c:v>6.7</c:v>
                </c:pt>
                <c:pt idx="58">
                  <c:v>0.1</c:v>
                </c:pt>
                <c:pt idx="59">
                  <c:v>5.3</c:v>
                </c:pt>
                <c:pt idx="60">
                  <c:v>4.5</c:v>
                </c:pt>
                <c:pt idx="61">
                  <c:v>4.3</c:v>
                </c:pt>
                <c:pt idx="62">
                  <c:v>10.1</c:v>
                </c:pt>
                <c:pt idx="63">
                  <c:v>8.9</c:v>
                </c:pt>
                <c:pt idx="64">
                  <c:v>3.8</c:v>
                </c:pt>
                <c:pt idx="65">
                  <c:v>2.6</c:v>
                </c:pt>
                <c:pt idx="66">
                  <c:v>1.4</c:v>
                </c:pt>
                <c:pt idx="67">
                  <c:v>0.9</c:v>
                </c:pt>
                <c:pt idx="68">
                  <c:v>10.2</c:v>
                </c:pt>
                <c:pt idx="69">
                  <c:v>10.8</c:v>
                </c:pt>
                <c:pt idx="70">
                  <c:v>10.1</c:v>
                </c:pt>
                <c:pt idx="71">
                  <c:v>11.4</c:v>
                </c:pt>
                <c:pt idx="72">
                  <c:v>5.1</c:v>
                </c:pt>
                <c:pt idx="73">
                  <c:v>2</c:v>
                </c:pt>
                <c:pt idx="74">
                  <c:v>2.7</c:v>
                </c:pt>
                <c:pt idx="75">
                  <c:v>6</c:v>
                </c:pt>
                <c:pt idx="76">
                  <c:v>4.6</c:v>
                </c:pt>
                <c:pt idx="77">
                  <c:v>3.5</c:v>
                </c:pt>
                <c:pt idx="78">
                  <c:v>6.6</c:v>
                </c:pt>
                <c:pt idx="79">
                  <c:v>4.5</c:v>
                </c:pt>
                <c:pt idx="80">
                  <c:v>5.9</c:v>
                </c:pt>
                <c:pt idx="81">
                  <c:v>6.7</c:v>
                </c:pt>
                <c:pt idx="82">
                  <c:v>7.6</c:v>
                </c:pt>
                <c:pt idx="83">
                  <c:v>7.5</c:v>
                </c:pt>
                <c:pt idx="84">
                  <c:v>7</c:v>
                </c:pt>
                <c:pt idx="85">
                  <c:v>6.6</c:v>
                </c:pt>
                <c:pt idx="86">
                  <c:v>6.1</c:v>
                </c:pt>
                <c:pt idx="87">
                  <c:v>4.2</c:v>
                </c:pt>
                <c:pt idx="88">
                  <c:v>4.4</c:v>
                </c:pt>
                <c:pt idx="89">
                  <c:v>7.5</c:v>
                </c:pt>
                <c:pt idx="90">
                  <c:v>8.6</c:v>
                </c:pt>
                <c:pt idx="91">
                  <c:v>8.2</c:v>
                </c:pt>
                <c:pt idx="92">
                  <c:v>8.3</c:v>
                </c:pt>
                <c:pt idx="93">
                  <c:v>9.1</c:v>
                </c:pt>
                <c:pt idx="94">
                  <c:v>10.4</c:v>
                </c:pt>
                <c:pt idx="95">
                  <c:v>12.3</c:v>
                </c:pt>
                <c:pt idx="96">
                  <c:v>10.5</c:v>
                </c:pt>
                <c:pt idx="97">
                  <c:v>7.3</c:v>
                </c:pt>
                <c:pt idx="98">
                  <c:v>7.3</c:v>
                </c:pt>
                <c:pt idx="99">
                  <c:v>5.3</c:v>
                </c:pt>
                <c:pt idx="100">
                  <c:v>1.3</c:v>
                </c:pt>
                <c:pt idx="101">
                  <c:v>7.6</c:v>
                </c:pt>
                <c:pt idx="102">
                  <c:v>6.4</c:v>
                </c:pt>
                <c:pt idx="103">
                  <c:v>9.7</c:v>
                </c:pt>
                <c:pt idx="104">
                  <c:v>11.7</c:v>
                </c:pt>
                <c:pt idx="105">
                  <c:v>6.8</c:v>
                </c:pt>
                <c:pt idx="106">
                  <c:v>9.4</c:v>
                </c:pt>
                <c:pt idx="107">
                  <c:v>7.9</c:v>
                </c:pt>
                <c:pt idx="108">
                  <c:v>6.1</c:v>
                </c:pt>
                <c:pt idx="109">
                  <c:v>8.3</c:v>
                </c:pt>
                <c:pt idx="110">
                  <c:v>6</c:v>
                </c:pt>
                <c:pt idx="111">
                  <c:v>7.2</c:v>
                </c:pt>
                <c:pt idx="112">
                  <c:v>13.7</c:v>
                </c:pt>
                <c:pt idx="113">
                  <c:v>13.3</c:v>
                </c:pt>
                <c:pt idx="114">
                  <c:v>11.3</c:v>
                </c:pt>
                <c:pt idx="115">
                  <c:v>6.9</c:v>
                </c:pt>
                <c:pt idx="116">
                  <c:v>5.3</c:v>
                </c:pt>
                <c:pt idx="117">
                  <c:v>6.9</c:v>
                </c:pt>
                <c:pt idx="118">
                  <c:v>10.9</c:v>
                </c:pt>
                <c:pt idx="119">
                  <c:v>11.7</c:v>
                </c:pt>
                <c:pt idx="120">
                  <c:v>12.6</c:v>
                </c:pt>
                <c:pt idx="121">
                  <c:v>12.2</c:v>
                </c:pt>
                <c:pt idx="122">
                  <c:v>10.2</c:v>
                </c:pt>
                <c:pt idx="123">
                  <c:v>11.6</c:v>
                </c:pt>
                <c:pt idx="124">
                  <c:v>9.7</c:v>
                </c:pt>
                <c:pt idx="125">
                  <c:v>9.4</c:v>
                </c:pt>
                <c:pt idx="126">
                  <c:v>11.7</c:v>
                </c:pt>
                <c:pt idx="127">
                  <c:v>12.3</c:v>
                </c:pt>
                <c:pt idx="128">
                  <c:v>10.5</c:v>
                </c:pt>
                <c:pt idx="129">
                  <c:v>10.8</c:v>
                </c:pt>
                <c:pt idx="130">
                  <c:v>12</c:v>
                </c:pt>
                <c:pt idx="131">
                  <c:v>11.3</c:v>
                </c:pt>
                <c:pt idx="132">
                  <c:v>11.3</c:v>
                </c:pt>
                <c:pt idx="133">
                  <c:v>13.7</c:v>
                </c:pt>
                <c:pt idx="134">
                  <c:v>11</c:v>
                </c:pt>
                <c:pt idx="135">
                  <c:v>10.3</c:v>
                </c:pt>
                <c:pt idx="136">
                  <c:v>8.2</c:v>
                </c:pt>
                <c:pt idx="137">
                  <c:v>5.9</c:v>
                </c:pt>
                <c:pt idx="138">
                  <c:v>3.9</c:v>
                </c:pt>
                <c:pt idx="139">
                  <c:v>7.6</c:v>
                </c:pt>
                <c:pt idx="140">
                  <c:v>11</c:v>
                </c:pt>
                <c:pt idx="141">
                  <c:v>13.8</c:v>
                </c:pt>
                <c:pt idx="142">
                  <c:v>9.5</c:v>
                </c:pt>
                <c:pt idx="143">
                  <c:v>10.3</c:v>
                </c:pt>
                <c:pt idx="144">
                  <c:v>12.6</c:v>
                </c:pt>
                <c:pt idx="145">
                  <c:v>12.8</c:v>
                </c:pt>
                <c:pt idx="146">
                  <c:v>12.7</c:v>
                </c:pt>
                <c:pt idx="147">
                  <c:v>9.7</c:v>
                </c:pt>
                <c:pt idx="148">
                  <c:v>9.8</c:v>
                </c:pt>
                <c:pt idx="149">
                  <c:v>8.3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11.6</c:v>
                </c:pt>
                <c:pt idx="157">
                  <c:v>13.7</c:v>
                </c:pt>
                <c:pt idx="158">
                  <c:v>14.3</c:v>
                </c:pt>
                <c:pt idx="159">
                  <c:v>13.8</c:v>
                </c:pt>
                <c:pt idx="160">
                  <c:v>15.9</c:v>
                </c:pt>
                <c:pt idx="161">
                  <c:v>16.8</c:v>
                </c:pt>
                <c:pt idx="162">
                  <c:v>15.5</c:v>
                </c:pt>
                <c:pt idx="163">
                  <c:v>17.1</c:v>
                </c:pt>
                <c:pt idx="164">
                  <c:v>12.1</c:v>
                </c:pt>
                <c:pt idx="165">
                  <c:v>13</c:v>
                </c:pt>
                <c:pt idx="166">
                  <c:v>12.5</c:v>
                </c:pt>
                <c:pt idx="167">
                  <c:v>14.3</c:v>
                </c:pt>
                <c:pt idx="168">
                  <c:v>15.1</c:v>
                </c:pt>
                <c:pt idx="169">
                  <c:v>15.9</c:v>
                </c:pt>
                <c:pt idx="170">
                  <c:v>16.5</c:v>
                </c:pt>
                <c:pt idx="171">
                  <c:v>16.9</c:v>
                </c:pt>
                <c:pt idx="172">
                  <c:v>16.2</c:v>
                </c:pt>
                <c:pt idx="173">
                  <c:v>15.6</c:v>
                </c:pt>
                <c:pt idx="174">
                  <c:v>19.3</c:v>
                </c:pt>
                <c:pt idx="175">
                  <c:v>19.2</c:v>
                </c:pt>
                <c:pt idx="176">
                  <c:v>18.2</c:v>
                </c:pt>
                <c:pt idx="177">
                  <c:v>17.9</c:v>
                </c:pt>
                <c:pt idx="178">
                  <c:v>19</c:v>
                </c:pt>
                <c:pt idx="179">
                  <c:v>17.8</c:v>
                </c:pt>
                <c:pt idx="180">
                  <c:v>19.4</c:v>
                </c:pt>
                <c:pt idx="181">
                  <c:v>19</c:v>
                </c:pt>
                <c:pt idx="182">
                  <c:v>19.6</c:v>
                </c:pt>
                <c:pt idx="183">
                  <c:v>20.5</c:v>
                </c:pt>
                <c:pt idx="184">
                  <c:v>17.8</c:v>
                </c:pt>
                <c:pt idx="185">
                  <c:v>17.3</c:v>
                </c:pt>
                <c:pt idx="186">
                  <c:v>16.7</c:v>
                </c:pt>
                <c:pt idx="187">
                  <c:v>16.1</c:v>
                </c:pt>
                <c:pt idx="188">
                  <c:v>18.5</c:v>
                </c:pt>
                <c:pt idx="189">
                  <c:v>19.4</c:v>
                </c:pt>
                <c:pt idx="190">
                  <c:v>17.7</c:v>
                </c:pt>
                <c:pt idx="191">
                  <c:v>18.5</c:v>
                </c:pt>
                <c:pt idx="192">
                  <c:v>18</c:v>
                </c:pt>
                <c:pt idx="193">
                  <c:v>18.1</c:v>
                </c:pt>
                <c:pt idx="194">
                  <c:v>18.2</c:v>
                </c:pt>
                <c:pt idx="195">
                  <c:v>18.5</c:v>
                </c:pt>
                <c:pt idx="196">
                  <c:v>18.2</c:v>
                </c:pt>
                <c:pt idx="197">
                  <c:v>17.7</c:v>
                </c:pt>
                <c:pt idx="198">
                  <c:v>17.8</c:v>
                </c:pt>
                <c:pt idx="199">
                  <c:v>19.8</c:v>
                </c:pt>
                <c:pt idx="200">
                  <c:v>15.8</c:v>
                </c:pt>
                <c:pt idx="201">
                  <c:v>16.5</c:v>
                </c:pt>
                <c:pt idx="202">
                  <c:v>15.6</c:v>
                </c:pt>
                <c:pt idx="203">
                  <c:v>18.4</c:v>
                </c:pt>
                <c:pt idx="204">
                  <c:v>17.6</c:v>
                </c:pt>
                <c:pt idx="205">
                  <c:v>16.3</c:v>
                </c:pt>
                <c:pt idx="206">
                  <c:v>16.1</c:v>
                </c:pt>
                <c:pt idx="207">
                  <c:v>18.5</c:v>
                </c:pt>
                <c:pt idx="208">
                  <c:v>18.6</c:v>
                </c:pt>
                <c:pt idx="209">
                  <c:v>18.4</c:v>
                </c:pt>
                <c:pt idx="210">
                  <c:v>17.6</c:v>
                </c:pt>
                <c:pt idx="211">
                  <c:v>20.2</c:v>
                </c:pt>
                <c:pt idx="212">
                  <c:v>16.4</c:v>
                </c:pt>
                <c:pt idx="213">
                  <c:v>18.9</c:v>
                </c:pt>
                <c:pt idx="214">
                  <c:v>18.6</c:v>
                </c:pt>
                <c:pt idx="215">
                  <c:v>17.8</c:v>
                </c:pt>
                <c:pt idx="216">
                  <c:v>16.2</c:v>
                </c:pt>
                <c:pt idx="217">
                  <c:v>17.7</c:v>
                </c:pt>
                <c:pt idx="218">
                  <c:v>18.5</c:v>
                </c:pt>
                <c:pt idx="219">
                  <c:v>19.1</c:v>
                </c:pt>
                <c:pt idx="220">
                  <c:v>17.7</c:v>
                </c:pt>
                <c:pt idx="221">
                  <c:v>17</c:v>
                </c:pt>
                <c:pt idx="222">
                  <c:v>18.2</c:v>
                </c:pt>
                <c:pt idx="223">
                  <c:v>16</c:v>
                </c:pt>
                <c:pt idx="224">
                  <c:v>15.1</c:v>
                </c:pt>
                <c:pt idx="225">
                  <c:v>19.3</c:v>
                </c:pt>
                <c:pt idx="226">
                  <c:v>17.5</c:v>
                </c:pt>
                <c:pt idx="227">
                  <c:v>18</c:v>
                </c:pt>
                <c:pt idx="228">
                  <c:v>21.3</c:v>
                </c:pt>
                <c:pt idx="229">
                  <c:v>19.9</c:v>
                </c:pt>
                <c:pt idx="230">
                  <c:v>20.1</c:v>
                </c:pt>
                <c:pt idx="231">
                  <c:v>18.3</c:v>
                </c:pt>
                <c:pt idx="232">
                  <c:v>18.4</c:v>
                </c:pt>
                <c:pt idx="233">
                  <c:v>17.5</c:v>
                </c:pt>
                <c:pt idx="234">
                  <c:v>20.1</c:v>
                </c:pt>
                <c:pt idx="235">
                  <c:v>20.1</c:v>
                </c:pt>
                <c:pt idx="236">
                  <c:v>20.3</c:v>
                </c:pt>
                <c:pt idx="237">
                  <c:v>19.1</c:v>
                </c:pt>
                <c:pt idx="238">
                  <c:v>18.7</c:v>
                </c:pt>
                <c:pt idx="239">
                  <c:v>19.9</c:v>
                </c:pt>
                <c:pt idx="240">
                  <c:v>18.8</c:v>
                </c:pt>
                <c:pt idx="241">
                  <c:v>17.3</c:v>
                </c:pt>
                <c:pt idx="242">
                  <c:v>18.4</c:v>
                </c:pt>
                <c:pt idx="243">
                  <c:v>18.7</c:v>
                </c:pt>
                <c:pt idx="244">
                  <c:v>14.3</c:v>
                </c:pt>
                <c:pt idx="245">
                  <c:v>11.4</c:v>
                </c:pt>
                <c:pt idx="246">
                  <c:v>17.7</c:v>
                </c:pt>
                <c:pt idx="247">
                  <c:v>17.7</c:v>
                </c:pt>
                <c:pt idx="248">
                  <c:v>18.6</c:v>
                </c:pt>
                <c:pt idx="249">
                  <c:v>18.7</c:v>
                </c:pt>
                <c:pt idx="250">
                  <c:v>17</c:v>
                </c:pt>
                <c:pt idx="251">
                  <c:v>16.1</c:v>
                </c:pt>
                <c:pt idx="252">
                  <c:v>16.3</c:v>
                </c:pt>
                <c:pt idx="253">
                  <c:v>17.7</c:v>
                </c:pt>
                <c:pt idx="254">
                  <c:v>14.6</c:v>
                </c:pt>
                <c:pt idx="255">
                  <c:v>17.6</c:v>
                </c:pt>
                <c:pt idx="256">
                  <c:v>17</c:v>
                </c:pt>
                <c:pt idx="257">
                  <c:v>13.8</c:v>
                </c:pt>
                <c:pt idx="258">
                  <c:v>13.7</c:v>
                </c:pt>
                <c:pt idx="259">
                  <c:v>13.5</c:v>
                </c:pt>
                <c:pt idx="260">
                  <c:v>14.8</c:v>
                </c:pt>
                <c:pt idx="261">
                  <c:v>14.3</c:v>
                </c:pt>
                <c:pt idx="262">
                  <c:v>15.5</c:v>
                </c:pt>
                <c:pt idx="263">
                  <c:v>15.6</c:v>
                </c:pt>
                <c:pt idx="264">
                  <c:v>13.3</c:v>
                </c:pt>
                <c:pt idx="265">
                  <c:v>12.6</c:v>
                </c:pt>
                <c:pt idx="266">
                  <c:v>14.4</c:v>
                </c:pt>
                <c:pt idx="267">
                  <c:v>16.2</c:v>
                </c:pt>
                <c:pt idx="268">
                  <c:v>17.4</c:v>
                </c:pt>
                <c:pt idx="269">
                  <c:v>18.5</c:v>
                </c:pt>
                <c:pt idx="270">
                  <c:v>17.4</c:v>
                </c:pt>
                <c:pt idx="271">
                  <c:v>16.1</c:v>
                </c:pt>
                <c:pt idx="272">
                  <c:v>16.9</c:v>
                </c:pt>
                <c:pt idx="273">
                  <c:v>16</c:v>
                </c:pt>
                <c:pt idx="274">
                  <c:v>18.3</c:v>
                </c:pt>
                <c:pt idx="275">
                  <c:v>15.7</c:v>
                </c:pt>
                <c:pt idx="276">
                  <c:v>14</c:v>
                </c:pt>
                <c:pt idx="277">
                  <c:v>12.7</c:v>
                </c:pt>
                <c:pt idx="278">
                  <c:v>12.6</c:v>
                </c:pt>
                <c:pt idx="279">
                  <c:v>12.5</c:v>
                </c:pt>
                <c:pt idx="280">
                  <c:v>12.9</c:v>
                </c:pt>
                <c:pt idx="281">
                  <c:v>14.3</c:v>
                </c:pt>
                <c:pt idx="282">
                  <c:v>13.5</c:v>
                </c:pt>
                <c:pt idx="283">
                  <c:v>14.9</c:v>
                </c:pt>
                <c:pt idx="284">
                  <c:v>14.9</c:v>
                </c:pt>
                <c:pt idx="285">
                  <c:v>16.1</c:v>
                </c:pt>
                <c:pt idx="286">
                  <c:v>15.4</c:v>
                </c:pt>
                <c:pt idx="287">
                  <c:v>12.4</c:v>
                </c:pt>
                <c:pt idx="288">
                  <c:v>15.7</c:v>
                </c:pt>
                <c:pt idx="289">
                  <c:v>10.8</c:v>
                </c:pt>
                <c:pt idx="290">
                  <c:v>9.6</c:v>
                </c:pt>
                <c:pt idx="291">
                  <c:v>9.9</c:v>
                </c:pt>
                <c:pt idx="292">
                  <c:v>9.8</c:v>
                </c:pt>
                <c:pt idx="293">
                  <c:v>10.7</c:v>
                </c:pt>
                <c:pt idx="294">
                  <c:v>12.1</c:v>
                </c:pt>
                <c:pt idx="295">
                  <c:v>12.4</c:v>
                </c:pt>
                <c:pt idx="296">
                  <c:v>13.2</c:v>
                </c:pt>
                <c:pt idx="297">
                  <c:v>11.1</c:v>
                </c:pt>
                <c:pt idx="298">
                  <c:v>10.3</c:v>
                </c:pt>
                <c:pt idx="299">
                  <c:v>12</c:v>
                </c:pt>
                <c:pt idx="300">
                  <c:v>15.2</c:v>
                </c:pt>
                <c:pt idx="301">
                  <c:v>8.6</c:v>
                </c:pt>
                <c:pt idx="302">
                  <c:v>5</c:v>
                </c:pt>
                <c:pt idx="303">
                  <c:v>3.8</c:v>
                </c:pt>
                <c:pt idx="304">
                  <c:v>10.8</c:v>
                </c:pt>
                <c:pt idx="305">
                  <c:v>13.4</c:v>
                </c:pt>
                <c:pt idx="306">
                  <c:v>9.8</c:v>
                </c:pt>
                <c:pt idx="307">
                  <c:v>7.7</c:v>
                </c:pt>
                <c:pt idx="308">
                  <c:v>14.2</c:v>
                </c:pt>
                <c:pt idx="309">
                  <c:v>12.4</c:v>
                </c:pt>
                <c:pt idx="310">
                  <c:v>10.3</c:v>
                </c:pt>
                <c:pt idx="311">
                  <c:v>6.1</c:v>
                </c:pt>
                <c:pt idx="312">
                  <c:v>4.1</c:v>
                </c:pt>
                <c:pt idx="313">
                  <c:v>5.6</c:v>
                </c:pt>
                <c:pt idx="314">
                  <c:v>8.1</c:v>
                </c:pt>
                <c:pt idx="315">
                  <c:v>11.2</c:v>
                </c:pt>
                <c:pt idx="316">
                  <c:v>14.8</c:v>
                </c:pt>
                <c:pt idx="317">
                  <c:v>12.8</c:v>
                </c:pt>
                <c:pt idx="318">
                  <c:v>14.5</c:v>
                </c:pt>
                <c:pt idx="319">
                  <c:v>10.1</c:v>
                </c:pt>
                <c:pt idx="320">
                  <c:v>8.8</c:v>
                </c:pt>
                <c:pt idx="321">
                  <c:v>12.1</c:v>
                </c:pt>
                <c:pt idx="322">
                  <c:v>14.5</c:v>
                </c:pt>
                <c:pt idx="323">
                  <c:v>13.4</c:v>
                </c:pt>
                <c:pt idx="324">
                  <c:v>12.8</c:v>
                </c:pt>
                <c:pt idx="325">
                  <c:v>10.1</c:v>
                </c:pt>
                <c:pt idx="326">
                  <c:v>7.9</c:v>
                </c:pt>
                <c:pt idx="327">
                  <c:v>10.2</c:v>
                </c:pt>
                <c:pt idx="328">
                  <c:v>7.7</c:v>
                </c:pt>
                <c:pt idx="329">
                  <c:v>8.1</c:v>
                </c:pt>
                <c:pt idx="330">
                  <c:v>6.2</c:v>
                </c:pt>
                <c:pt idx="331">
                  <c:v>9</c:v>
                </c:pt>
                <c:pt idx="332">
                  <c:v>11.1</c:v>
                </c:pt>
                <c:pt idx="333">
                  <c:v>10.3</c:v>
                </c:pt>
                <c:pt idx="334">
                  <c:v>6.9</c:v>
                </c:pt>
                <c:pt idx="335">
                  <c:v>7.3</c:v>
                </c:pt>
                <c:pt idx="336">
                  <c:v>6.3</c:v>
                </c:pt>
                <c:pt idx="337">
                  <c:v>1</c:v>
                </c:pt>
                <c:pt idx="338">
                  <c:v>0.1</c:v>
                </c:pt>
                <c:pt idx="339">
                  <c:v>1.1</c:v>
                </c:pt>
                <c:pt idx="340">
                  <c:v>-0.5</c:v>
                </c:pt>
                <c:pt idx="341">
                  <c:v>-1.3</c:v>
                </c:pt>
                <c:pt idx="342">
                  <c:v>4.6</c:v>
                </c:pt>
                <c:pt idx="343">
                  <c:v>-1.7</c:v>
                </c:pt>
                <c:pt idx="344">
                  <c:v>-2.4</c:v>
                </c:pt>
                <c:pt idx="345">
                  <c:v>3.1</c:v>
                </c:pt>
                <c:pt idx="346">
                  <c:v>-1.9</c:v>
                </c:pt>
                <c:pt idx="347">
                  <c:v>-0.7</c:v>
                </c:pt>
                <c:pt idx="348">
                  <c:v>7</c:v>
                </c:pt>
                <c:pt idx="349">
                  <c:v>10.3</c:v>
                </c:pt>
                <c:pt idx="350">
                  <c:v>9.4</c:v>
                </c:pt>
                <c:pt idx="351">
                  <c:v>6.6</c:v>
                </c:pt>
                <c:pt idx="352">
                  <c:v>3.2</c:v>
                </c:pt>
                <c:pt idx="353">
                  <c:v>0.7</c:v>
                </c:pt>
                <c:pt idx="354">
                  <c:v>-0.6</c:v>
                </c:pt>
                <c:pt idx="355">
                  <c:v>6.5</c:v>
                </c:pt>
                <c:pt idx="356">
                  <c:v>3.3</c:v>
                </c:pt>
                <c:pt idx="357">
                  <c:v>1.4</c:v>
                </c:pt>
                <c:pt idx="358">
                  <c:v>5.5</c:v>
                </c:pt>
                <c:pt idx="359">
                  <c:v>5.9</c:v>
                </c:pt>
                <c:pt idx="360">
                  <c:v>6.4</c:v>
                </c:pt>
                <c:pt idx="361">
                  <c:v>8.6</c:v>
                </c:pt>
                <c:pt idx="362">
                  <c:v>5.8</c:v>
                </c:pt>
                <c:pt idx="363">
                  <c:v>3</c:v>
                </c:pt>
                <c:pt idx="364">
                  <c:v>0.6</c:v>
                </c:pt>
                <c:pt idx="365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6</c:v>
                </c:pt>
                <c:pt idx="1">
                  <c:v>10.7</c:v>
                </c:pt>
                <c:pt idx="2">
                  <c:v>12.1</c:v>
                </c:pt>
                <c:pt idx="3">
                  <c:v>10.2</c:v>
                </c:pt>
                <c:pt idx="4">
                  <c:v>10.9</c:v>
                </c:pt>
                <c:pt idx="5">
                  <c:v>9.3</c:v>
                </c:pt>
                <c:pt idx="6">
                  <c:v>8</c:v>
                </c:pt>
                <c:pt idx="7">
                  <c:v>6.5</c:v>
                </c:pt>
                <c:pt idx="8">
                  <c:v>8</c:v>
                </c:pt>
                <c:pt idx="9">
                  <c:v>7.5</c:v>
                </c:pt>
                <c:pt idx="10">
                  <c:v>8.7</c:v>
                </c:pt>
                <c:pt idx="11">
                  <c:v>6.7</c:v>
                </c:pt>
                <c:pt idx="12">
                  <c:v>8.2</c:v>
                </c:pt>
                <c:pt idx="13">
                  <c:v>8.9</c:v>
                </c:pt>
                <c:pt idx="14">
                  <c:v>5.8</c:v>
                </c:pt>
                <c:pt idx="15">
                  <c:v>4.2</c:v>
                </c:pt>
                <c:pt idx="16">
                  <c:v>3.9</c:v>
                </c:pt>
                <c:pt idx="17">
                  <c:v>3.4</c:v>
                </c:pt>
                <c:pt idx="18">
                  <c:v>4.7</c:v>
                </c:pt>
                <c:pt idx="19">
                  <c:v>8.9</c:v>
                </c:pt>
                <c:pt idx="20">
                  <c:v>7.9</c:v>
                </c:pt>
                <c:pt idx="21">
                  <c:v>8.3</c:v>
                </c:pt>
                <c:pt idx="22">
                  <c:v>9.4</c:v>
                </c:pt>
                <c:pt idx="23">
                  <c:v>9.4</c:v>
                </c:pt>
                <c:pt idx="24">
                  <c:v>6</c:v>
                </c:pt>
                <c:pt idx="25">
                  <c:v>3.4</c:v>
                </c:pt>
                <c:pt idx="26">
                  <c:v>4.8</c:v>
                </c:pt>
                <c:pt idx="27">
                  <c:v>6</c:v>
                </c:pt>
                <c:pt idx="28">
                  <c:v>8.1</c:v>
                </c:pt>
                <c:pt idx="29">
                  <c:v>9.1</c:v>
                </c:pt>
                <c:pt idx="30">
                  <c:v>6.4</c:v>
                </c:pt>
                <c:pt idx="31">
                  <c:v>5.1</c:v>
                </c:pt>
                <c:pt idx="32">
                  <c:v>4.6</c:v>
                </c:pt>
                <c:pt idx="33">
                  <c:v>4.8</c:v>
                </c:pt>
                <c:pt idx="34">
                  <c:v>3.6</c:v>
                </c:pt>
                <c:pt idx="35">
                  <c:v>4.1</c:v>
                </c:pt>
                <c:pt idx="36">
                  <c:v>4.1</c:v>
                </c:pt>
                <c:pt idx="37">
                  <c:v>4.2</c:v>
                </c:pt>
                <c:pt idx="38">
                  <c:v>7</c:v>
                </c:pt>
                <c:pt idx="39">
                  <c:v>6</c:v>
                </c:pt>
                <c:pt idx="40">
                  <c:v>4.1</c:v>
                </c:pt>
                <c:pt idx="41">
                  <c:v>4.1</c:v>
                </c:pt>
                <c:pt idx="42">
                  <c:v>3</c:v>
                </c:pt>
                <c:pt idx="43">
                  <c:v>3.2</c:v>
                </c:pt>
                <c:pt idx="44">
                  <c:v>4</c:v>
                </c:pt>
                <c:pt idx="45">
                  <c:v>2.4</c:v>
                </c:pt>
                <c:pt idx="46">
                  <c:v>6.3</c:v>
                </c:pt>
                <c:pt idx="47">
                  <c:v>6.1</c:v>
                </c:pt>
                <c:pt idx="48">
                  <c:v>7</c:v>
                </c:pt>
                <c:pt idx="49">
                  <c:v>10</c:v>
                </c:pt>
                <c:pt idx="50">
                  <c:v>9.8</c:v>
                </c:pt>
                <c:pt idx="51">
                  <c:v>11.2</c:v>
                </c:pt>
                <c:pt idx="52">
                  <c:v>12.1</c:v>
                </c:pt>
                <c:pt idx="53">
                  <c:v>12.3</c:v>
                </c:pt>
                <c:pt idx="54">
                  <c:v>8.8</c:v>
                </c:pt>
                <c:pt idx="55">
                  <c:v>10.5</c:v>
                </c:pt>
                <c:pt idx="56">
                  <c:v>10.8</c:v>
                </c:pt>
                <c:pt idx="57">
                  <c:v>10</c:v>
                </c:pt>
                <c:pt idx="58">
                  <c:v>7.4</c:v>
                </c:pt>
                <c:pt idx="59">
                  <c:v>11.1</c:v>
                </c:pt>
                <c:pt idx="60">
                  <c:v>12.3</c:v>
                </c:pt>
                <c:pt idx="61">
                  <c:v>11.5</c:v>
                </c:pt>
                <c:pt idx="62">
                  <c:v>12.2</c:v>
                </c:pt>
                <c:pt idx="63">
                  <c:v>11.6</c:v>
                </c:pt>
                <c:pt idx="64">
                  <c:v>10.7</c:v>
                </c:pt>
                <c:pt idx="65">
                  <c:v>9.4</c:v>
                </c:pt>
                <c:pt idx="66">
                  <c:v>8.1</c:v>
                </c:pt>
                <c:pt idx="67">
                  <c:v>9.4</c:v>
                </c:pt>
                <c:pt idx="68">
                  <c:v>12.6</c:v>
                </c:pt>
                <c:pt idx="69">
                  <c:v>12.9</c:v>
                </c:pt>
                <c:pt idx="70">
                  <c:v>13.8</c:v>
                </c:pt>
                <c:pt idx="71">
                  <c:v>14.3</c:v>
                </c:pt>
                <c:pt idx="72">
                  <c:v>13.5</c:v>
                </c:pt>
                <c:pt idx="73">
                  <c:v>9.8</c:v>
                </c:pt>
                <c:pt idx="74">
                  <c:v>10.1</c:v>
                </c:pt>
                <c:pt idx="75">
                  <c:v>11.4</c:v>
                </c:pt>
                <c:pt idx="76">
                  <c:v>10.7</c:v>
                </c:pt>
                <c:pt idx="77">
                  <c:v>11.4</c:v>
                </c:pt>
                <c:pt idx="78">
                  <c:v>12.3</c:v>
                </c:pt>
                <c:pt idx="79">
                  <c:v>12.5</c:v>
                </c:pt>
                <c:pt idx="80">
                  <c:v>14</c:v>
                </c:pt>
                <c:pt idx="81">
                  <c:v>13.7</c:v>
                </c:pt>
                <c:pt idx="82">
                  <c:v>14.2</c:v>
                </c:pt>
                <c:pt idx="83">
                  <c:v>14.6</c:v>
                </c:pt>
                <c:pt idx="84">
                  <c:v>13.9</c:v>
                </c:pt>
                <c:pt idx="85">
                  <c:v>15.5</c:v>
                </c:pt>
                <c:pt idx="86">
                  <c:v>14.9</c:v>
                </c:pt>
                <c:pt idx="87">
                  <c:v>13.2</c:v>
                </c:pt>
                <c:pt idx="88">
                  <c:v>12.6</c:v>
                </c:pt>
                <c:pt idx="89">
                  <c:v>12.6</c:v>
                </c:pt>
                <c:pt idx="90">
                  <c:v>13</c:v>
                </c:pt>
                <c:pt idx="91">
                  <c:v>13.6</c:v>
                </c:pt>
                <c:pt idx="92">
                  <c:v>14.5</c:v>
                </c:pt>
                <c:pt idx="93">
                  <c:v>15.4</c:v>
                </c:pt>
                <c:pt idx="94">
                  <c:v>16</c:v>
                </c:pt>
                <c:pt idx="95">
                  <c:v>16.1</c:v>
                </c:pt>
                <c:pt idx="96">
                  <c:v>14.8</c:v>
                </c:pt>
                <c:pt idx="97">
                  <c:v>12.5</c:v>
                </c:pt>
                <c:pt idx="98">
                  <c:v>11.5</c:v>
                </c:pt>
                <c:pt idx="99">
                  <c:v>10</c:v>
                </c:pt>
                <c:pt idx="100">
                  <c:v>10.4</c:v>
                </c:pt>
                <c:pt idx="101">
                  <c:v>12</c:v>
                </c:pt>
                <c:pt idx="102">
                  <c:v>11.9</c:v>
                </c:pt>
                <c:pt idx="103">
                  <c:v>11.9</c:v>
                </c:pt>
                <c:pt idx="104">
                  <c:v>12.8</c:v>
                </c:pt>
                <c:pt idx="105">
                  <c:v>12.4</c:v>
                </c:pt>
                <c:pt idx="106">
                  <c:v>12.6</c:v>
                </c:pt>
                <c:pt idx="107">
                  <c:v>12</c:v>
                </c:pt>
                <c:pt idx="108">
                  <c:v>13.1</c:v>
                </c:pt>
                <c:pt idx="109">
                  <c:v>13.2</c:v>
                </c:pt>
                <c:pt idx="110">
                  <c:v>11.7</c:v>
                </c:pt>
                <c:pt idx="111">
                  <c:v>13.4</c:v>
                </c:pt>
                <c:pt idx="112">
                  <c:v>15.5</c:v>
                </c:pt>
                <c:pt idx="113">
                  <c:v>15.2</c:v>
                </c:pt>
                <c:pt idx="114">
                  <c:v>14.7</c:v>
                </c:pt>
                <c:pt idx="115">
                  <c:v>12.9</c:v>
                </c:pt>
                <c:pt idx="116">
                  <c:v>13.2</c:v>
                </c:pt>
                <c:pt idx="117">
                  <c:v>16</c:v>
                </c:pt>
                <c:pt idx="118">
                  <c:v>18.5</c:v>
                </c:pt>
                <c:pt idx="119">
                  <c:v>18.6</c:v>
                </c:pt>
                <c:pt idx="120">
                  <c:v>19.1</c:v>
                </c:pt>
                <c:pt idx="121">
                  <c:v>18.1</c:v>
                </c:pt>
                <c:pt idx="122">
                  <c:v>16.7</c:v>
                </c:pt>
                <c:pt idx="123">
                  <c:v>16.5</c:v>
                </c:pt>
                <c:pt idx="124">
                  <c:v>15.1</c:v>
                </c:pt>
                <c:pt idx="125">
                  <c:v>15.5</c:v>
                </c:pt>
                <c:pt idx="126">
                  <c:v>16.2</c:v>
                </c:pt>
                <c:pt idx="127">
                  <c:v>16.1</c:v>
                </c:pt>
                <c:pt idx="128">
                  <c:v>16.8</c:v>
                </c:pt>
                <c:pt idx="129">
                  <c:v>18</c:v>
                </c:pt>
                <c:pt idx="130">
                  <c:v>19.1</c:v>
                </c:pt>
                <c:pt idx="131">
                  <c:v>20.1</c:v>
                </c:pt>
                <c:pt idx="132">
                  <c:v>19.5</c:v>
                </c:pt>
                <c:pt idx="133">
                  <c:v>19</c:v>
                </c:pt>
                <c:pt idx="134">
                  <c:v>14.3</c:v>
                </c:pt>
                <c:pt idx="135">
                  <c:v>15.6</c:v>
                </c:pt>
                <c:pt idx="136">
                  <c:v>14.8</c:v>
                </c:pt>
                <c:pt idx="137">
                  <c:v>14.4</c:v>
                </c:pt>
                <c:pt idx="138">
                  <c:v>14.4</c:v>
                </c:pt>
                <c:pt idx="139">
                  <c:v>16.1</c:v>
                </c:pt>
                <c:pt idx="140">
                  <c:v>19.4</c:v>
                </c:pt>
                <c:pt idx="141">
                  <c:v>18</c:v>
                </c:pt>
                <c:pt idx="142">
                  <c:v>13.6</c:v>
                </c:pt>
                <c:pt idx="143">
                  <c:v>16.5</c:v>
                </c:pt>
                <c:pt idx="144">
                  <c:v>18.7</c:v>
                </c:pt>
                <c:pt idx="145">
                  <c:v>19.1</c:v>
                </c:pt>
                <c:pt idx="146">
                  <c:v>18</c:v>
                </c:pt>
                <c:pt idx="147">
                  <c:v>17.3</c:v>
                </c:pt>
                <c:pt idx="148">
                  <c:v>15.5</c:v>
                </c:pt>
                <c:pt idx="149">
                  <c:v>16.4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18.1</c:v>
                </c:pt>
                <c:pt idx="157">
                  <c:v>19.2</c:v>
                </c:pt>
                <c:pt idx="158">
                  <c:v>19.8</c:v>
                </c:pt>
                <c:pt idx="159">
                  <c:v>21.4</c:v>
                </c:pt>
                <c:pt idx="160">
                  <c:v>21.5</c:v>
                </c:pt>
                <c:pt idx="161">
                  <c:v>20.9</c:v>
                </c:pt>
                <c:pt idx="162">
                  <c:v>20.3</c:v>
                </c:pt>
                <c:pt idx="163">
                  <c:v>21.6</c:v>
                </c:pt>
                <c:pt idx="164">
                  <c:v>18.8</c:v>
                </c:pt>
                <c:pt idx="165">
                  <c:v>18.9</c:v>
                </c:pt>
                <c:pt idx="166">
                  <c:v>20.7</c:v>
                </c:pt>
                <c:pt idx="167">
                  <c:v>22.5</c:v>
                </c:pt>
                <c:pt idx="168">
                  <c:v>23.3</c:v>
                </c:pt>
                <c:pt idx="169">
                  <c:v>24.1</c:v>
                </c:pt>
                <c:pt idx="170">
                  <c:v>24.3</c:v>
                </c:pt>
                <c:pt idx="171">
                  <c:v>24.1</c:v>
                </c:pt>
                <c:pt idx="172">
                  <c:v>23.8</c:v>
                </c:pt>
                <c:pt idx="173">
                  <c:v>23.7</c:v>
                </c:pt>
                <c:pt idx="174">
                  <c:v>24.4</c:v>
                </c:pt>
                <c:pt idx="175">
                  <c:v>24.3</c:v>
                </c:pt>
                <c:pt idx="176">
                  <c:v>23.7</c:v>
                </c:pt>
                <c:pt idx="177">
                  <c:v>23.8</c:v>
                </c:pt>
                <c:pt idx="178">
                  <c:v>26</c:v>
                </c:pt>
                <c:pt idx="179">
                  <c:v>25</c:v>
                </c:pt>
                <c:pt idx="180">
                  <c:v>24.5</c:v>
                </c:pt>
                <c:pt idx="181">
                  <c:v>25.4</c:v>
                </c:pt>
                <c:pt idx="182">
                  <c:v>26.1</c:v>
                </c:pt>
                <c:pt idx="183">
                  <c:v>25.9</c:v>
                </c:pt>
                <c:pt idx="184">
                  <c:v>24</c:v>
                </c:pt>
                <c:pt idx="185">
                  <c:v>22.8</c:v>
                </c:pt>
                <c:pt idx="186">
                  <c:v>22.5</c:v>
                </c:pt>
                <c:pt idx="187">
                  <c:v>22.8</c:v>
                </c:pt>
                <c:pt idx="188">
                  <c:v>24.3</c:v>
                </c:pt>
                <c:pt idx="189">
                  <c:v>24.8</c:v>
                </c:pt>
                <c:pt idx="190">
                  <c:v>24.3</c:v>
                </c:pt>
                <c:pt idx="191">
                  <c:v>24.8</c:v>
                </c:pt>
                <c:pt idx="192">
                  <c:v>24.1</c:v>
                </c:pt>
                <c:pt idx="193">
                  <c:v>23.6</c:v>
                </c:pt>
                <c:pt idx="194">
                  <c:v>23.5</c:v>
                </c:pt>
                <c:pt idx="195">
                  <c:v>24.5</c:v>
                </c:pt>
                <c:pt idx="196">
                  <c:v>24.3</c:v>
                </c:pt>
                <c:pt idx="197">
                  <c:v>23.9</c:v>
                </c:pt>
                <c:pt idx="198">
                  <c:v>24.1</c:v>
                </c:pt>
                <c:pt idx="199">
                  <c:v>26.2</c:v>
                </c:pt>
                <c:pt idx="200">
                  <c:v>23.5</c:v>
                </c:pt>
                <c:pt idx="201">
                  <c:v>23.2</c:v>
                </c:pt>
                <c:pt idx="202">
                  <c:v>23.4</c:v>
                </c:pt>
                <c:pt idx="203">
                  <c:v>24</c:v>
                </c:pt>
                <c:pt idx="204">
                  <c:v>21.3</c:v>
                </c:pt>
                <c:pt idx="205">
                  <c:v>21.2</c:v>
                </c:pt>
                <c:pt idx="206">
                  <c:v>21.8</c:v>
                </c:pt>
                <c:pt idx="207">
                  <c:v>23.5</c:v>
                </c:pt>
                <c:pt idx="208">
                  <c:v>24.2</c:v>
                </c:pt>
                <c:pt idx="209">
                  <c:v>24.1</c:v>
                </c:pt>
                <c:pt idx="210">
                  <c:v>24.4</c:v>
                </c:pt>
                <c:pt idx="211">
                  <c:v>24.7</c:v>
                </c:pt>
                <c:pt idx="212">
                  <c:v>24.5</c:v>
                </c:pt>
                <c:pt idx="213">
                  <c:v>25.5</c:v>
                </c:pt>
                <c:pt idx="214">
                  <c:v>24.5</c:v>
                </c:pt>
                <c:pt idx="215">
                  <c:v>24</c:v>
                </c:pt>
                <c:pt idx="216">
                  <c:v>24</c:v>
                </c:pt>
                <c:pt idx="217">
                  <c:v>25.2</c:v>
                </c:pt>
                <c:pt idx="218">
                  <c:v>25.9</c:v>
                </c:pt>
                <c:pt idx="219">
                  <c:v>26.3</c:v>
                </c:pt>
                <c:pt idx="220">
                  <c:v>24.9</c:v>
                </c:pt>
                <c:pt idx="221">
                  <c:v>24.6</c:v>
                </c:pt>
                <c:pt idx="222">
                  <c:v>24.2</c:v>
                </c:pt>
                <c:pt idx="223">
                  <c:v>24.5</c:v>
                </c:pt>
                <c:pt idx="224">
                  <c:v>23.7</c:v>
                </c:pt>
                <c:pt idx="225">
                  <c:v>24.3</c:v>
                </c:pt>
                <c:pt idx="226">
                  <c:v>24.3</c:v>
                </c:pt>
                <c:pt idx="227">
                  <c:v>24.5</c:v>
                </c:pt>
                <c:pt idx="228">
                  <c:v>25.1</c:v>
                </c:pt>
                <c:pt idx="229">
                  <c:v>25.9</c:v>
                </c:pt>
                <c:pt idx="230">
                  <c:v>26.8</c:v>
                </c:pt>
                <c:pt idx="231">
                  <c:v>26</c:v>
                </c:pt>
                <c:pt idx="232">
                  <c:v>25.1</c:v>
                </c:pt>
                <c:pt idx="233">
                  <c:v>24.2</c:v>
                </c:pt>
                <c:pt idx="234">
                  <c:v>25.3</c:v>
                </c:pt>
                <c:pt idx="235">
                  <c:v>25.1</c:v>
                </c:pt>
                <c:pt idx="236">
                  <c:v>24.6</c:v>
                </c:pt>
                <c:pt idx="237">
                  <c:v>24.1</c:v>
                </c:pt>
                <c:pt idx="238">
                  <c:v>24.4</c:v>
                </c:pt>
                <c:pt idx="239">
                  <c:v>25.2</c:v>
                </c:pt>
                <c:pt idx="240">
                  <c:v>24.1</c:v>
                </c:pt>
                <c:pt idx="241">
                  <c:v>23.7</c:v>
                </c:pt>
                <c:pt idx="242">
                  <c:v>24.1</c:v>
                </c:pt>
                <c:pt idx="243">
                  <c:v>22.9</c:v>
                </c:pt>
                <c:pt idx="244">
                  <c:v>19.7</c:v>
                </c:pt>
                <c:pt idx="245">
                  <c:v>20.8</c:v>
                </c:pt>
                <c:pt idx="246">
                  <c:v>20.9</c:v>
                </c:pt>
                <c:pt idx="247">
                  <c:v>20.5</c:v>
                </c:pt>
                <c:pt idx="248">
                  <c:v>20.4</c:v>
                </c:pt>
                <c:pt idx="249">
                  <c:v>21.7</c:v>
                </c:pt>
                <c:pt idx="250">
                  <c:v>22.4</c:v>
                </c:pt>
                <c:pt idx="251">
                  <c:v>21.5</c:v>
                </c:pt>
                <c:pt idx="252">
                  <c:v>21.6</c:v>
                </c:pt>
                <c:pt idx="253">
                  <c:v>21.7</c:v>
                </c:pt>
                <c:pt idx="254">
                  <c:v>21</c:v>
                </c:pt>
                <c:pt idx="255">
                  <c:v>21.5</c:v>
                </c:pt>
                <c:pt idx="256">
                  <c:v>19.6</c:v>
                </c:pt>
                <c:pt idx="257">
                  <c:v>17.5</c:v>
                </c:pt>
                <c:pt idx="258">
                  <c:v>20.5</c:v>
                </c:pt>
                <c:pt idx="259">
                  <c:v>19.8</c:v>
                </c:pt>
                <c:pt idx="260">
                  <c:v>19.7</c:v>
                </c:pt>
                <c:pt idx="261">
                  <c:v>18.8</c:v>
                </c:pt>
                <c:pt idx="262">
                  <c:v>19.8</c:v>
                </c:pt>
                <c:pt idx="263">
                  <c:v>19.9</c:v>
                </c:pt>
                <c:pt idx="264">
                  <c:v>17.9</c:v>
                </c:pt>
                <c:pt idx="265">
                  <c:v>18.2</c:v>
                </c:pt>
                <c:pt idx="266">
                  <c:v>20.6</c:v>
                </c:pt>
                <c:pt idx="267">
                  <c:v>22</c:v>
                </c:pt>
                <c:pt idx="268">
                  <c:v>21</c:v>
                </c:pt>
                <c:pt idx="269">
                  <c:v>22</c:v>
                </c:pt>
                <c:pt idx="270">
                  <c:v>22.1</c:v>
                </c:pt>
                <c:pt idx="271">
                  <c:v>22.5</c:v>
                </c:pt>
                <c:pt idx="272">
                  <c:v>23.5</c:v>
                </c:pt>
                <c:pt idx="273">
                  <c:v>20.8</c:v>
                </c:pt>
                <c:pt idx="274">
                  <c:v>21.1</c:v>
                </c:pt>
                <c:pt idx="275">
                  <c:v>19.7</c:v>
                </c:pt>
                <c:pt idx="276">
                  <c:v>18.2</c:v>
                </c:pt>
                <c:pt idx="277">
                  <c:v>18</c:v>
                </c:pt>
                <c:pt idx="278">
                  <c:v>18.2</c:v>
                </c:pt>
                <c:pt idx="279">
                  <c:v>18.1</c:v>
                </c:pt>
                <c:pt idx="280">
                  <c:v>18.5</c:v>
                </c:pt>
                <c:pt idx="281">
                  <c:v>20</c:v>
                </c:pt>
                <c:pt idx="282">
                  <c:v>18.8</c:v>
                </c:pt>
                <c:pt idx="283">
                  <c:v>19.6</c:v>
                </c:pt>
                <c:pt idx="284">
                  <c:v>19.9</c:v>
                </c:pt>
                <c:pt idx="285">
                  <c:v>18.8</c:v>
                </c:pt>
                <c:pt idx="286">
                  <c:v>17.9</c:v>
                </c:pt>
                <c:pt idx="287">
                  <c:v>17.3</c:v>
                </c:pt>
                <c:pt idx="288">
                  <c:v>19</c:v>
                </c:pt>
                <c:pt idx="289">
                  <c:v>16</c:v>
                </c:pt>
                <c:pt idx="290">
                  <c:v>15.4</c:v>
                </c:pt>
                <c:pt idx="291">
                  <c:v>15.7</c:v>
                </c:pt>
                <c:pt idx="292">
                  <c:v>16.7</c:v>
                </c:pt>
                <c:pt idx="293">
                  <c:v>17.6</c:v>
                </c:pt>
                <c:pt idx="294">
                  <c:v>18.1</c:v>
                </c:pt>
                <c:pt idx="295">
                  <c:v>18.3</c:v>
                </c:pt>
                <c:pt idx="296">
                  <c:v>18.3</c:v>
                </c:pt>
                <c:pt idx="297">
                  <c:v>16.9</c:v>
                </c:pt>
                <c:pt idx="298">
                  <c:v>16.3</c:v>
                </c:pt>
                <c:pt idx="299">
                  <c:v>17.8</c:v>
                </c:pt>
                <c:pt idx="300">
                  <c:v>19.1</c:v>
                </c:pt>
                <c:pt idx="301">
                  <c:v>14.1</c:v>
                </c:pt>
                <c:pt idx="302">
                  <c:v>9.2</c:v>
                </c:pt>
                <c:pt idx="303">
                  <c:v>10.6</c:v>
                </c:pt>
                <c:pt idx="304">
                  <c:v>14.2</c:v>
                </c:pt>
                <c:pt idx="305">
                  <c:v>16.6</c:v>
                </c:pt>
                <c:pt idx="306">
                  <c:v>14.5</c:v>
                </c:pt>
                <c:pt idx="307">
                  <c:v>13.9</c:v>
                </c:pt>
                <c:pt idx="308">
                  <c:v>17.5</c:v>
                </c:pt>
                <c:pt idx="309">
                  <c:v>19.1</c:v>
                </c:pt>
                <c:pt idx="310">
                  <c:v>14.3</c:v>
                </c:pt>
                <c:pt idx="311">
                  <c:v>13.1</c:v>
                </c:pt>
                <c:pt idx="312">
                  <c:v>10.8</c:v>
                </c:pt>
                <c:pt idx="313">
                  <c:v>11.2</c:v>
                </c:pt>
                <c:pt idx="314">
                  <c:v>13.2</c:v>
                </c:pt>
                <c:pt idx="315">
                  <c:v>17.7</c:v>
                </c:pt>
                <c:pt idx="316">
                  <c:v>18.2</c:v>
                </c:pt>
                <c:pt idx="317">
                  <c:v>17.9</c:v>
                </c:pt>
                <c:pt idx="318">
                  <c:v>17.2</c:v>
                </c:pt>
                <c:pt idx="319">
                  <c:v>15.1</c:v>
                </c:pt>
                <c:pt idx="320">
                  <c:v>13.6</c:v>
                </c:pt>
                <c:pt idx="321">
                  <c:v>15</c:v>
                </c:pt>
                <c:pt idx="322">
                  <c:v>15.4</c:v>
                </c:pt>
                <c:pt idx="323">
                  <c:v>15.1</c:v>
                </c:pt>
                <c:pt idx="324">
                  <c:v>14.9</c:v>
                </c:pt>
                <c:pt idx="325">
                  <c:v>14.5</c:v>
                </c:pt>
                <c:pt idx="326">
                  <c:v>12.8</c:v>
                </c:pt>
                <c:pt idx="327">
                  <c:v>13.4</c:v>
                </c:pt>
                <c:pt idx="328">
                  <c:v>12.1</c:v>
                </c:pt>
                <c:pt idx="329">
                  <c:v>11.9</c:v>
                </c:pt>
                <c:pt idx="330">
                  <c:v>11.1</c:v>
                </c:pt>
                <c:pt idx="331">
                  <c:v>15.2</c:v>
                </c:pt>
                <c:pt idx="332">
                  <c:v>16.2</c:v>
                </c:pt>
                <c:pt idx="333">
                  <c:v>13.4</c:v>
                </c:pt>
                <c:pt idx="334">
                  <c:v>11</c:v>
                </c:pt>
                <c:pt idx="335">
                  <c:v>10.2</c:v>
                </c:pt>
                <c:pt idx="336">
                  <c:v>10.1</c:v>
                </c:pt>
                <c:pt idx="337">
                  <c:v>7.2</c:v>
                </c:pt>
                <c:pt idx="338">
                  <c:v>7.8</c:v>
                </c:pt>
                <c:pt idx="339">
                  <c:v>8.1</c:v>
                </c:pt>
                <c:pt idx="340">
                  <c:v>4.7</c:v>
                </c:pt>
                <c:pt idx="341">
                  <c:v>5.1</c:v>
                </c:pt>
                <c:pt idx="342">
                  <c:v>8.5</c:v>
                </c:pt>
                <c:pt idx="343">
                  <c:v>5.3</c:v>
                </c:pt>
                <c:pt idx="344">
                  <c:v>4.1</c:v>
                </c:pt>
                <c:pt idx="345">
                  <c:v>7.3</c:v>
                </c:pt>
                <c:pt idx="346">
                  <c:v>4.8</c:v>
                </c:pt>
                <c:pt idx="347">
                  <c:v>5.3</c:v>
                </c:pt>
                <c:pt idx="348">
                  <c:v>10.6</c:v>
                </c:pt>
                <c:pt idx="349">
                  <c:v>13.3</c:v>
                </c:pt>
                <c:pt idx="350">
                  <c:v>14.1</c:v>
                </c:pt>
                <c:pt idx="351">
                  <c:v>10.9</c:v>
                </c:pt>
                <c:pt idx="352">
                  <c:v>7.8</c:v>
                </c:pt>
                <c:pt idx="353">
                  <c:v>7.2</c:v>
                </c:pt>
                <c:pt idx="354">
                  <c:v>6</c:v>
                </c:pt>
                <c:pt idx="355">
                  <c:v>8.5</c:v>
                </c:pt>
                <c:pt idx="356">
                  <c:v>8.5</c:v>
                </c:pt>
                <c:pt idx="357">
                  <c:v>7.4</c:v>
                </c:pt>
                <c:pt idx="358">
                  <c:v>10.3</c:v>
                </c:pt>
                <c:pt idx="359">
                  <c:v>10.8</c:v>
                </c:pt>
                <c:pt idx="360">
                  <c:v>11.9</c:v>
                </c:pt>
                <c:pt idx="361">
                  <c:v>12.6</c:v>
                </c:pt>
                <c:pt idx="362">
                  <c:v>12.2</c:v>
                </c:pt>
                <c:pt idx="363">
                  <c:v>10.3</c:v>
                </c:pt>
                <c:pt idx="364">
                  <c:v>6.2</c:v>
                </c:pt>
                <c:pt idx="365">
                  <c:v>6</c:v>
                </c:pt>
              </c:numCache>
            </c:numRef>
          </c:val>
          <c:smooth val="0"/>
        </c:ser>
        <c:axId val="58105651"/>
        <c:axId val="53188812"/>
      </c:lineChart>
      <c:date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318881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565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31.900000000000002</c:v>
                </c:pt>
                <c:pt idx="1">
                  <c:v>166.70000000000005</c:v>
                </c:pt>
                <c:pt idx="2">
                  <c:v>10.7</c:v>
                </c:pt>
                <c:pt idx="3">
                  <c:v>118.5</c:v>
                </c:pt>
                <c:pt idx="4">
                  <c:v>65.3</c:v>
                </c:pt>
                <c:pt idx="5">
                  <c:v>61</c:v>
                </c:pt>
                <c:pt idx="6">
                  <c:v>47.099999999999994</c:v>
                </c:pt>
                <c:pt idx="7">
                  <c:v>3.6</c:v>
                </c:pt>
                <c:pt idx="8">
                  <c:v>146.4</c:v>
                </c:pt>
                <c:pt idx="9">
                  <c:v>188.5</c:v>
                </c:pt>
                <c:pt idx="10">
                  <c:v>106.89999999999999</c:v>
                </c:pt>
                <c:pt idx="11">
                  <c:v>106.29999999999998</c:v>
                </c:pt>
              </c:numCache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13.5</v>
      </c>
      <c r="C5" s="2">
        <v>-0.3</v>
      </c>
      <c r="D5" s="2">
        <v>6</v>
      </c>
      <c r="E5" s="2">
        <f>(B5-C5)</f>
        <v>13.8</v>
      </c>
      <c r="F5" s="2">
        <v>81</v>
      </c>
      <c r="G5" s="2">
        <v>41</v>
      </c>
      <c r="H5" s="2">
        <v>64</v>
      </c>
      <c r="I5" s="2">
        <v>0</v>
      </c>
      <c r="J5" s="2">
        <v>46</v>
      </c>
      <c r="K5" s="2">
        <v>1.6</v>
      </c>
      <c r="L5" s="2">
        <v>4.4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13.8</v>
      </c>
      <c r="C6" s="2">
        <v>7.3</v>
      </c>
      <c r="D6" s="2">
        <v>10.7</v>
      </c>
      <c r="E6" s="2">
        <f aca="true" t="shared" si="0" ref="E6:E70">(B6-C6)</f>
        <v>6.500000000000001</v>
      </c>
      <c r="F6" s="2">
        <v>98</v>
      </c>
      <c r="G6" s="2">
        <v>67</v>
      </c>
      <c r="H6" s="2">
        <v>85</v>
      </c>
      <c r="I6" s="2">
        <v>0.3</v>
      </c>
      <c r="J6" s="2">
        <v>33</v>
      </c>
      <c r="K6" s="2">
        <v>1.1</v>
      </c>
      <c r="L6" s="2">
        <v>3.2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16.5</v>
      </c>
      <c r="C7" s="2">
        <v>9.1</v>
      </c>
      <c r="D7" s="2">
        <v>12.1</v>
      </c>
      <c r="E7" s="2">
        <f t="shared" si="0"/>
        <v>7.4</v>
      </c>
      <c r="F7" s="2">
        <v>98</v>
      </c>
      <c r="G7" s="2">
        <v>69</v>
      </c>
      <c r="H7" s="2">
        <v>93</v>
      </c>
      <c r="I7" s="2">
        <v>15.8</v>
      </c>
      <c r="J7" s="2">
        <v>80</v>
      </c>
      <c r="K7" s="2">
        <v>2</v>
      </c>
      <c r="L7" s="2">
        <v>2.1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13.8</v>
      </c>
      <c r="C8" s="2">
        <v>6.3</v>
      </c>
      <c r="D8" s="2">
        <v>10.2</v>
      </c>
      <c r="E8" s="2">
        <f t="shared" si="0"/>
        <v>7.500000000000001</v>
      </c>
      <c r="F8" s="2">
        <v>98</v>
      </c>
      <c r="G8" s="2">
        <v>80</v>
      </c>
      <c r="H8" s="2">
        <v>93</v>
      </c>
      <c r="I8" s="2">
        <v>1.8</v>
      </c>
      <c r="J8" s="2">
        <v>80</v>
      </c>
      <c r="K8" s="2">
        <v>1.5</v>
      </c>
      <c r="L8" s="2">
        <v>3.3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12.9</v>
      </c>
      <c r="C9" s="2">
        <v>7.1</v>
      </c>
      <c r="D9" s="2">
        <v>10.9</v>
      </c>
      <c r="E9" s="2">
        <f t="shared" si="0"/>
        <v>5.800000000000001</v>
      </c>
      <c r="F9" s="2">
        <v>98</v>
      </c>
      <c r="G9" s="2">
        <v>76</v>
      </c>
      <c r="H9" s="2">
        <v>90</v>
      </c>
      <c r="I9" s="2">
        <v>2.5</v>
      </c>
      <c r="J9" s="2">
        <v>294</v>
      </c>
      <c r="K9" s="2">
        <v>1.8</v>
      </c>
      <c r="L9" s="2">
        <v>3.48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14.2</v>
      </c>
      <c r="C10" s="2">
        <v>2.3</v>
      </c>
      <c r="D10" s="2">
        <v>9.3</v>
      </c>
      <c r="E10" s="2">
        <f t="shared" si="0"/>
        <v>11.899999999999999</v>
      </c>
      <c r="F10" s="2">
        <v>98</v>
      </c>
      <c r="G10" s="2">
        <v>30</v>
      </c>
      <c r="H10" s="2">
        <v>61</v>
      </c>
      <c r="I10" s="2">
        <v>0.8</v>
      </c>
      <c r="J10" s="2">
        <v>359</v>
      </c>
      <c r="K10" s="2">
        <v>2.1</v>
      </c>
      <c r="L10" s="2">
        <v>3.01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14.3</v>
      </c>
      <c r="C11" s="2">
        <v>0.4</v>
      </c>
      <c r="D11" s="2">
        <v>8</v>
      </c>
      <c r="E11" s="2">
        <f t="shared" si="0"/>
        <v>13.9</v>
      </c>
      <c r="F11" s="2">
        <v>80</v>
      </c>
      <c r="G11" s="2">
        <v>25</v>
      </c>
      <c r="H11" s="2">
        <v>48</v>
      </c>
      <c r="I11" s="2">
        <v>0</v>
      </c>
      <c r="J11" s="2">
        <v>17</v>
      </c>
      <c r="K11" s="2">
        <v>2.3</v>
      </c>
      <c r="L11" s="2">
        <v>5.29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13.9</v>
      </c>
      <c r="C12" s="2">
        <v>-0.9</v>
      </c>
      <c r="D12" s="2">
        <v>6.5</v>
      </c>
      <c r="E12" s="2">
        <f t="shared" si="0"/>
        <v>14.8</v>
      </c>
      <c r="F12" s="2">
        <v>79</v>
      </c>
      <c r="G12" s="2">
        <v>40</v>
      </c>
      <c r="H12" s="2">
        <v>60</v>
      </c>
      <c r="I12" s="2">
        <v>0</v>
      </c>
      <c r="J12" s="2">
        <v>73</v>
      </c>
      <c r="K12" s="2">
        <v>1.7</v>
      </c>
      <c r="L12" s="2">
        <v>5.15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12.6</v>
      </c>
      <c r="C13" s="2">
        <v>2.9</v>
      </c>
      <c r="D13" s="2">
        <v>8</v>
      </c>
      <c r="E13" s="2">
        <f t="shared" si="0"/>
        <v>9.7</v>
      </c>
      <c r="F13" s="2">
        <v>73</v>
      </c>
      <c r="G13" s="2">
        <v>40</v>
      </c>
      <c r="H13" s="2">
        <v>56</v>
      </c>
      <c r="I13" s="2">
        <v>0</v>
      </c>
      <c r="J13" s="2">
        <v>41</v>
      </c>
      <c r="K13" s="2">
        <v>2.7</v>
      </c>
      <c r="L13" s="2">
        <v>4.6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12.5</v>
      </c>
      <c r="C14" s="2">
        <v>-1</v>
      </c>
      <c r="D14" s="2">
        <v>7.5</v>
      </c>
      <c r="E14" s="2">
        <f t="shared" si="0"/>
        <v>13.5</v>
      </c>
      <c r="F14" s="2">
        <v>85</v>
      </c>
      <c r="G14" s="2">
        <v>34</v>
      </c>
      <c r="H14" s="2">
        <v>58</v>
      </c>
      <c r="I14" s="2">
        <v>0</v>
      </c>
      <c r="J14" s="2">
        <v>27</v>
      </c>
      <c r="K14" s="2">
        <v>1.9</v>
      </c>
      <c r="L14" s="2">
        <v>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14.8</v>
      </c>
      <c r="C15" s="2">
        <v>1.3</v>
      </c>
      <c r="D15" s="2">
        <v>8.7</v>
      </c>
      <c r="E15" s="2">
        <f t="shared" si="0"/>
        <v>13.5</v>
      </c>
      <c r="F15" s="2">
        <v>79</v>
      </c>
      <c r="G15" s="2">
        <v>30</v>
      </c>
      <c r="H15" s="2">
        <v>55</v>
      </c>
      <c r="I15" s="2">
        <v>0</v>
      </c>
      <c r="J15" s="2">
        <v>18</v>
      </c>
      <c r="K15" s="2">
        <v>2.2</v>
      </c>
      <c r="L15" s="2">
        <v>5.29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14.7</v>
      </c>
      <c r="C16" s="2">
        <v>-0.1</v>
      </c>
      <c r="D16" s="2">
        <v>6.7</v>
      </c>
      <c r="E16" s="2">
        <f t="shared" si="0"/>
        <v>14.799999999999999</v>
      </c>
      <c r="F16" s="2">
        <v>98</v>
      </c>
      <c r="G16" s="2">
        <v>42</v>
      </c>
      <c r="H16" s="2">
        <v>73</v>
      </c>
      <c r="I16" s="2">
        <v>0</v>
      </c>
      <c r="J16" s="2">
        <v>74</v>
      </c>
      <c r="K16" s="2">
        <v>1.7</v>
      </c>
      <c r="L16" s="2">
        <v>5.15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14.4</v>
      </c>
      <c r="C17" s="2">
        <v>1.6</v>
      </c>
      <c r="D17" s="2">
        <v>8.2</v>
      </c>
      <c r="E17" s="2">
        <f t="shared" si="0"/>
        <v>12.8</v>
      </c>
      <c r="F17" s="2">
        <v>98</v>
      </c>
      <c r="G17" s="2">
        <v>67</v>
      </c>
      <c r="H17" s="2">
        <v>87</v>
      </c>
      <c r="I17" s="2">
        <v>0</v>
      </c>
      <c r="J17" s="2">
        <v>117</v>
      </c>
      <c r="K17" s="2">
        <v>1.8</v>
      </c>
      <c r="L17" s="2">
        <v>3.59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13.5</v>
      </c>
      <c r="C18" s="2">
        <v>2.6</v>
      </c>
      <c r="D18" s="2">
        <v>8.9</v>
      </c>
      <c r="E18" s="2">
        <f t="shared" si="0"/>
        <v>10.9</v>
      </c>
      <c r="F18" s="2">
        <v>91</v>
      </c>
      <c r="G18" s="2">
        <v>35</v>
      </c>
      <c r="H18" s="2">
        <v>58</v>
      </c>
      <c r="I18" s="2">
        <v>0</v>
      </c>
      <c r="J18" s="2">
        <v>68</v>
      </c>
      <c r="K18" s="2">
        <v>2.9</v>
      </c>
      <c r="L18" s="2">
        <v>3.25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11.1</v>
      </c>
      <c r="C19" s="2">
        <v>-1.1</v>
      </c>
      <c r="D19" s="2">
        <v>5.8</v>
      </c>
      <c r="E19" s="2">
        <f t="shared" si="0"/>
        <v>12.2</v>
      </c>
      <c r="F19" s="2">
        <v>74</v>
      </c>
      <c r="G19" s="2">
        <v>32</v>
      </c>
      <c r="H19" s="2">
        <v>51</v>
      </c>
      <c r="I19" s="2">
        <v>0</v>
      </c>
      <c r="J19" s="2">
        <v>64</v>
      </c>
      <c r="K19" s="2">
        <v>2.5</v>
      </c>
      <c r="L19" s="2">
        <v>5.74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9.2</v>
      </c>
      <c r="C20" s="2">
        <v>-2</v>
      </c>
      <c r="D20" s="2">
        <v>4.2</v>
      </c>
      <c r="E20" s="2">
        <f t="shared" si="0"/>
        <v>11.2</v>
      </c>
      <c r="F20" s="2">
        <v>75</v>
      </c>
      <c r="G20" s="2">
        <v>40</v>
      </c>
      <c r="H20" s="2">
        <v>52</v>
      </c>
      <c r="I20" s="2">
        <v>0</v>
      </c>
      <c r="J20" s="2">
        <v>49</v>
      </c>
      <c r="K20" s="2">
        <v>2.6</v>
      </c>
      <c r="L20" s="2">
        <v>6.03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10.5</v>
      </c>
      <c r="C21" s="2">
        <v>-1.8</v>
      </c>
      <c r="D21" s="2">
        <v>3.9</v>
      </c>
      <c r="E21" s="2">
        <f t="shared" si="0"/>
        <v>12.3</v>
      </c>
      <c r="F21" s="2">
        <v>81</v>
      </c>
      <c r="G21" s="2">
        <v>40</v>
      </c>
      <c r="H21" s="2">
        <v>58</v>
      </c>
      <c r="I21" s="2">
        <v>0</v>
      </c>
      <c r="J21" s="2">
        <v>35</v>
      </c>
      <c r="K21" s="2">
        <v>1.8</v>
      </c>
      <c r="L21" s="2">
        <v>5.47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12</v>
      </c>
      <c r="C22" s="2">
        <v>-3.3</v>
      </c>
      <c r="D22" s="2">
        <v>3.4</v>
      </c>
      <c r="E22" s="2">
        <f t="shared" si="0"/>
        <v>15.3</v>
      </c>
      <c r="F22" s="2">
        <v>85</v>
      </c>
      <c r="G22" s="2">
        <v>38</v>
      </c>
      <c r="H22" s="2">
        <v>67</v>
      </c>
      <c r="I22" s="2">
        <v>0</v>
      </c>
      <c r="J22" s="2">
        <v>55</v>
      </c>
      <c r="K22" s="2">
        <v>1.7</v>
      </c>
      <c r="L22" s="2">
        <v>5.34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12.5</v>
      </c>
      <c r="C23" s="2">
        <v>-1.8</v>
      </c>
      <c r="D23" s="2">
        <v>4.7</v>
      </c>
      <c r="E23" s="2">
        <f t="shared" si="0"/>
        <v>14.3</v>
      </c>
      <c r="F23" s="2">
        <v>92</v>
      </c>
      <c r="G23" s="2">
        <v>52</v>
      </c>
      <c r="H23" s="2">
        <v>74</v>
      </c>
      <c r="I23" s="2">
        <v>0</v>
      </c>
      <c r="J23" s="2">
        <v>72</v>
      </c>
      <c r="K23" s="2">
        <v>1.5</v>
      </c>
      <c r="L23" s="2">
        <v>4.8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12.7</v>
      </c>
      <c r="C24" s="2">
        <v>4.3</v>
      </c>
      <c r="D24" s="2">
        <v>8.9</v>
      </c>
      <c r="E24" s="2">
        <f t="shared" si="0"/>
        <v>8.399999999999999</v>
      </c>
      <c r="F24" s="2">
        <v>98</v>
      </c>
      <c r="G24" s="2">
        <v>90</v>
      </c>
      <c r="H24" s="2">
        <v>96</v>
      </c>
      <c r="I24" s="2">
        <v>9.4</v>
      </c>
      <c r="J24" s="2">
        <v>57</v>
      </c>
      <c r="K24" s="2">
        <v>1.8</v>
      </c>
      <c r="L24" s="2">
        <v>4.32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13.4</v>
      </c>
      <c r="C25" s="2">
        <v>3.1</v>
      </c>
      <c r="D25" s="2">
        <v>7.9</v>
      </c>
      <c r="E25" s="2">
        <f t="shared" si="0"/>
        <v>10.3</v>
      </c>
      <c r="F25" s="2">
        <v>98</v>
      </c>
      <c r="G25" s="2">
        <v>67</v>
      </c>
      <c r="H25" s="2">
        <v>91</v>
      </c>
      <c r="I25" s="2">
        <v>0</v>
      </c>
      <c r="J25" s="2">
        <v>23</v>
      </c>
      <c r="K25" s="2">
        <v>1.5</v>
      </c>
      <c r="L25" s="2">
        <v>4.83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15.1</v>
      </c>
      <c r="C26" s="2">
        <v>1.8</v>
      </c>
      <c r="D26" s="2">
        <v>8.3</v>
      </c>
      <c r="E26" s="2">
        <f t="shared" si="0"/>
        <v>13.299999999999999</v>
      </c>
      <c r="F26" s="2">
        <v>98</v>
      </c>
      <c r="G26" s="2">
        <v>71</v>
      </c>
      <c r="H26" s="2">
        <v>91</v>
      </c>
      <c r="I26" s="2">
        <v>0</v>
      </c>
      <c r="J26" s="2">
        <v>58</v>
      </c>
      <c r="K26" s="2">
        <v>1.4</v>
      </c>
      <c r="L26" s="2">
        <v>1.96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16.2</v>
      </c>
      <c r="C27" s="2">
        <v>2.7</v>
      </c>
      <c r="D27" s="2">
        <v>9.4</v>
      </c>
      <c r="E27" s="2">
        <f t="shared" si="0"/>
        <v>13.5</v>
      </c>
      <c r="F27" s="2">
        <v>98</v>
      </c>
      <c r="G27" s="2">
        <v>54</v>
      </c>
      <c r="H27" s="2">
        <v>86</v>
      </c>
      <c r="I27" s="2">
        <v>0</v>
      </c>
      <c r="J27" s="2">
        <v>67</v>
      </c>
      <c r="K27" s="2">
        <v>1.4</v>
      </c>
      <c r="L27" s="2">
        <v>5.21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14.6</v>
      </c>
      <c r="C28" s="2">
        <v>3.7</v>
      </c>
      <c r="D28" s="2">
        <v>9.4</v>
      </c>
      <c r="E28" s="2">
        <f t="shared" si="0"/>
        <v>10.899999999999999</v>
      </c>
      <c r="F28" s="2">
        <v>98</v>
      </c>
      <c r="G28" s="2">
        <v>37</v>
      </c>
      <c r="H28" s="2">
        <v>79</v>
      </c>
      <c r="I28" s="2">
        <v>0</v>
      </c>
      <c r="J28" s="2">
        <v>46</v>
      </c>
      <c r="K28" s="2">
        <v>1.9</v>
      </c>
      <c r="L28" s="2">
        <v>5.11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11.4</v>
      </c>
      <c r="C29" s="2">
        <v>-0.9</v>
      </c>
      <c r="D29" s="2">
        <v>6</v>
      </c>
      <c r="E29" s="2">
        <f t="shared" si="0"/>
        <v>12.3</v>
      </c>
      <c r="F29" s="2">
        <v>74</v>
      </c>
      <c r="G29" s="2">
        <v>38</v>
      </c>
      <c r="H29" s="2">
        <v>53</v>
      </c>
      <c r="I29" s="2">
        <v>0</v>
      </c>
      <c r="J29" s="2">
        <v>33</v>
      </c>
      <c r="K29" s="2">
        <v>2.2</v>
      </c>
      <c r="L29" s="2">
        <v>5.52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11.3</v>
      </c>
      <c r="C30" s="2">
        <v>-3.5</v>
      </c>
      <c r="D30" s="2">
        <v>3.4</v>
      </c>
      <c r="E30" s="2">
        <f t="shared" si="0"/>
        <v>14.8</v>
      </c>
      <c r="F30" s="2">
        <v>80</v>
      </c>
      <c r="G30" s="2">
        <v>22</v>
      </c>
      <c r="H30" s="2">
        <v>54</v>
      </c>
      <c r="I30" s="2">
        <v>0</v>
      </c>
      <c r="J30" s="2">
        <v>47</v>
      </c>
      <c r="K30" s="2">
        <v>2</v>
      </c>
      <c r="L30" s="2">
        <v>6.77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13.2</v>
      </c>
      <c r="C31" s="2">
        <v>-2.2</v>
      </c>
      <c r="D31" s="2">
        <v>4.8</v>
      </c>
      <c r="E31" s="2">
        <f t="shared" si="0"/>
        <v>15.399999999999999</v>
      </c>
      <c r="F31" s="2">
        <v>76</v>
      </c>
      <c r="G31" s="2">
        <v>22</v>
      </c>
      <c r="H31" s="2">
        <v>49</v>
      </c>
      <c r="I31" s="2">
        <v>0</v>
      </c>
      <c r="J31" s="2">
        <v>66</v>
      </c>
      <c r="K31" s="2">
        <v>1.8</v>
      </c>
      <c r="L31" s="2">
        <v>6.52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12.5</v>
      </c>
      <c r="C32" s="2">
        <v>-1.8</v>
      </c>
      <c r="D32" s="2">
        <v>6</v>
      </c>
      <c r="E32" s="2">
        <f t="shared" si="0"/>
        <v>14.3</v>
      </c>
      <c r="F32" s="2">
        <v>84</v>
      </c>
      <c r="G32" s="2">
        <v>47</v>
      </c>
      <c r="H32" s="2">
        <v>64</v>
      </c>
      <c r="I32" s="2">
        <v>0</v>
      </c>
      <c r="J32" s="2">
        <v>68</v>
      </c>
      <c r="K32" s="2">
        <v>2</v>
      </c>
      <c r="L32" s="2">
        <v>5.17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12.7</v>
      </c>
      <c r="C33" s="2">
        <v>4.1</v>
      </c>
      <c r="D33" s="2">
        <v>8.1</v>
      </c>
      <c r="E33" s="2">
        <f t="shared" si="0"/>
        <v>8.6</v>
      </c>
      <c r="F33" s="2">
        <v>70</v>
      </c>
      <c r="G33" s="2">
        <v>38</v>
      </c>
      <c r="H33" s="2">
        <v>54</v>
      </c>
      <c r="I33" s="2">
        <v>0</v>
      </c>
      <c r="J33" s="2">
        <v>68</v>
      </c>
      <c r="K33" s="2">
        <v>3.7</v>
      </c>
      <c r="L33" s="2">
        <v>4.95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12.9</v>
      </c>
      <c r="C34" s="2">
        <v>4.6</v>
      </c>
      <c r="D34" s="2">
        <v>9.1</v>
      </c>
      <c r="E34" s="2">
        <f t="shared" si="0"/>
        <v>8.3</v>
      </c>
      <c r="F34" s="2">
        <v>69</v>
      </c>
      <c r="G34" s="2">
        <v>45</v>
      </c>
      <c r="H34" s="2">
        <v>56</v>
      </c>
      <c r="I34" s="2">
        <v>0</v>
      </c>
      <c r="J34" s="2">
        <v>39</v>
      </c>
      <c r="K34" s="2">
        <v>2.9</v>
      </c>
      <c r="L34" s="2">
        <v>5.86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9.3</v>
      </c>
      <c r="C35" s="2">
        <v>2.3</v>
      </c>
      <c r="D35" s="2">
        <v>6.4</v>
      </c>
      <c r="E35" s="2">
        <f t="shared" si="0"/>
        <v>7.000000000000001</v>
      </c>
      <c r="F35" s="2">
        <v>84</v>
      </c>
      <c r="G35" s="2">
        <v>57</v>
      </c>
      <c r="H35" s="2">
        <v>69</v>
      </c>
      <c r="I35" s="2">
        <v>1.3</v>
      </c>
      <c r="J35" s="2">
        <v>46</v>
      </c>
      <c r="K35" s="2">
        <v>1.9</v>
      </c>
      <c r="L35" s="2">
        <v>4.68</v>
      </c>
      <c r="M35">
        <f t="shared" si="1"/>
        <v>1</v>
      </c>
      <c r="N35">
        <f>SUM(M5:M35)</f>
        <v>7</v>
      </c>
      <c r="O35">
        <f t="shared" si="2"/>
        <v>1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8.3</v>
      </c>
      <c r="C36" s="2">
        <v>0</v>
      </c>
      <c r="D36" s="2">
        <v>5.1</v>
      </c>
      <c r="E36" s="2">
        <f t="shared" si="0"/>
        <v>8.3</v>
      </c>
      <c r="F36" s="2">
        <v>98</v>
      </c>
      <c r="G36" s="2">
        <v>68</v>
      </c>
      <c r="H36" s="2">
        <v>92</v>
      </c>
      <c r="I36" s="2">
        <v>48</v>
      </c>
      <c r="J36" s="2">
        <v>81</v>
      </c>
      <c r="K36" s="2">
        <v>2.9</v>
      </c>
      <c r="L36" s="2">
        <v>3.08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8.9</v>
      </c>
      <c r="C37" s="2">
        <v>-0.9</v>
      </c>
      <c r="D37" s="2">
        <v>4.6</v>
      </c>
      <c r="E37" s="2">
        <f t="shared" si="0"/>
        <v>9.8</v>
      </c>
      <c r="F37" s="2">
        <v>98</v>
      </c>
      <c r="G37" s="2">
        <v>65</v>
      </c>
      <c r="H37" s="2">
        <v>85</v>
      </c>
      <c r="I37" s="2">
        <v>7.4</v>
      </c>
      <c r="J37" s="2">
        <v>63</v>
      </c>
      <c r="K37" s="2">
        <v>2.2</v>
      </c>
      <c r="L37" s="2">
        <v>2.11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6.6</v>
      </c>
      <c r="C38" s="2">
        <v>3.3</v>
      </c>
      <c r="D38" s="2">
        <v>4.8</v>
      </c>
      <c r="E38" s="2">
        <f t="shared" si="0"/>
        <v>3.3</v>
      </c>
      <c r="F38" s="2">
        <v>91</v>
      </c>
      <c r="G38" s="2">
        <v>71</v>
      </c>
      <c r="H38" s="2">
        <v>83</v>
      </c>
      <c r="I38" s="2">
        <v>58.4</v>
      </c>
      <c r="J38" s="2">
        <v>56</v>
      </c>
      <c r="K38" s="2">
        <v>3.3</v>
      </c>
      <c r="L38" s="2">
        <v>1.5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7.5</v>
      </c>
      <c r="C39" s="2">
        <v>0.8</v>
      </c>
      <c r="D39" s="2">
        <v>3.6</v>
      </c>
      <c r="E39" s="2">
        <f t="shared" si="0"/>
        <v>6.7</v>
      </c>
      <c r="F39" s="2">
        <v>96</v>
      </c>
      <c r="G39" s="2">
        <v>65</v>
      </c>
      <c r="H39" s="2">
        <v>85</v>
      </c>
      <c r="I39" s="2">
        <v>9.4</v>
      </c>
      <c r="J39" s="2">
        <v>59</v>
      </c>
      <c r="K39" s="2">
        <v>2</v>
      </c>
      <c r="L39" s="2">
        <v>1.39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6.4</v>
      </c>
      <c r="C40" s="2">
        <v>1.5</v>
      </c>
      <c r="D40" s="2">
        <v>4.1</v>
      </c>
      <c r="E40" s="2">
        <f t="shared" si="0"/>
        <v>4.9</v>
      </c>
      <c r="F40" s="2">
        <v>86</v>
      </c>
      <c r="G40" s="2">
        <v>62</v>
      </c>
      <c r="H40" s="2">
        <v>73</v>
      </c>
      <c r="I40" s="2">
        <v>0.3</v>
      </c>
      <c r="J40" s="2">
        <v>15</v>
      </c>
      <c r="K40" s="2">
        <v>2.2</v>
      </c>
      <c r="L40" s="2">
        <v>0.54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6.9</v>
      </c>
      <c r="C41" s="2">
        <v>2.1</v>
      </c>
      <c r="D41" s="2">
        <v>4.1</v>
      </c>
      <c r="E41" s="2">
        <f t="shared" si="0"/>
        <v>4.800000000000001</v>
      </c>
      <c r="F41" s="2">
        <v>78</v>
      </c>
      <c r="G41" s="2">
        <v>49</v>
      </c>
      <c r="H41" s="2">
        <v>59</v>
      </c>
      <c r="I41" s="2">
        <v>0</v>
      </c>
      <c r="J41" s="2">
        <v>349</v>
      </c>
      <c r="K41" s="2">
        <v>3.3</v>
      </c>
      <c r="L41" s="2">
        <v>2.59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6.1</v>
      </c>
      <c r="C42" s="2">
        <v>2.9</v>
      </c>
      <c r="D42" s="2">
        <v>4.2</v>
      </c>
      <c r="E42" s="2">
        <f t="shared" si="0"/>
        <v>3.1999999999999997</v>
      </c>
      <c r="F42" s="2">
        <v>61</v>
      </c>
      <c r="G42" s="2">
        <v>48</v>
      </c>
      <c r="H42" s="2">
        <v>55</v>
      </c>
      <c r="I42" s="2">
        <v>0</v>
      </c>
      <c r="J42" s="2">
        <v>339</v>
      </c>
      <c r="K42" s="2">
        <v>2.4</v>
      </c>
      <c r="L42" s="2">
        <v>0.33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10</v>
      </c>
      <c r="C43" s="2">
        <v>4.3</v>
      </c>
      <c r="D43" s="2">
        <v>7</v>
      </c>
      <c r="E43" s="2">
        <f t="shared" si="0"/>
        <v>5.7</v>
      </c>
      <c r="F43" s="2">
        <v>60</v>
      </c>
      <c r="G43" s="2">
        <v>47</v>
      </c>
      <c r="H43" s="2">
        <v>54</v>
      </c>
      <c r="I43" s="2">
        <v>0</v>
      </c>
      <c r="J43" s="2">
        <v>359</v>
      </c>
      <c r="K43" s="2">
        <v>2.9</v>
      </c>
      <c r="L43" s="2">
        <v>2.61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10.5</v>
      </c>
      <c r="C44" s="2">
        <v>1.9</v>
      </c>
      <c r="D44" s="2">
        <v>6</v>
      </c>
      <c r="E44" s="2">
        <f t="shared" si="0"/>
        <v>8.6</v>
      </c>
      <c r="F44" s="2">
        <v>66</v>
      </c>
      <c r="G44" s="2">
        <v>31</v>
      </c>
      <c r="H44" s="2">
        <v>48</v>
      </c>
      <c r="I44" s="2">
        <v>0</v>
      </c>
      <c r="J44" s="2">
        <v>43</v>
      </c>
      <c r="K44" s="2">
        <v>2.5</v>
      </c>
      <c r="L44" s="2">
        <v>7.87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5.8</v>
      </c>
      <c r="C45" s="2">
        <v>2.4</v>
      </c>
      <c r="D45" s="2">
        <v>4.1</v>
      </c>
      <c r="E45" s="2">
        <f t="shared" si="0"/>
        <v>3.4</v>
      </c>
      <c r="F45" s="2">
        <v>92</v>
      </c>
      <c r="G45" s="2">
        <v>47</v>
      </c>
      <c r="H45" s="2">
        <v>72</v>
      </c>
      <c r="I45" s="2">
        <v>17</v>
      </c>
      <c r="J45" s="2">
        <v>68</v>
      </c>
      <c r="K45" s="2">
        <v>3.9</v>
      </c>
      <c r="L45" s="2">
        <v>1.65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7.5</v>
      </c>
      <c r="C46" s="2">
        <v>0.4</v>
      </c>
      <c r="D46" s="2">
        <v>4.1</v>
      </c>
      <c r="E46" s="2">
        <f t="shared" si="0"/>
        <v>7.1</v>
      </c>
      <c r="F46" s="2">
        <v>90</v>
      </c>
      <c r="G46" s="2">
        <v>63</v>
      </c>
      <c r="H46" s="2">
        <v>82</v>
      </c>
      <c r="I46" s="2">
        <v>2.3</v>
      </c>
      <c r="J46" s="2">
        <v>79</v>
      </c>
      <c r="K46" s="2">
        <v>2.3</v>
      </c>
      <c r="L46" s="2">
        <v>3.54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7.1</v>
      </c>
      <c r="C47" s="2">
        <v>0.1</v>
      </c>
      <c r="D47" s="2">
        <v>3</v>
      </c>
      <c r="E47" s="2">
        <f t="shared" si="0"/>
        <v>7</v>
      </c>
      <c r="F47" s="2">
        <v>91</v>
      </c>
      <c r="G47" s="2">
        <v>62</v>
      </c>
      <c r="H47" s="2">
        <v>81</v>
      </c>
      <c r="I47" s="2">
        <v>0.3</v>
      </c>
      <c r="J47" s="2">
        <v>44</v>
      </c>
      <c r="K47" s="2">
        <v>2.2</v>
      </c>
      <c r="L47" s="2">
        <v>2.05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9.1</v>
      </c>
      <c r="C48" s="2">
        <v>-2.9</v>
      </c>
      <c r="D48" s="2">
        <v>3.2</v>
      </c>
      <c r="E48" s="2">
        <f t="shared" si="0"/>
        <v>12</v>
      </c>
      <c r="F48" s="2">
        <v>91</v>
      </c>
      <c r="G48" s="2">
        <v>47</v>
      </c>
      <c r="H48" s="2">
        <v>71</v>
      </c>
      <c r="I48" s="2">
        <v>0.3</v>
      </c>
      <c r="J48" s="2">
        <v>68</v>
      </c>
      <c r="K48" s="2">
        <v>1.9</v>
      </c>
      <c r="L48" s="2">
        <v>7.22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8.5</v>
      </c>
      <c r="C49" s="2">
        <v>-0.3</v>
      </c>
      <c r="D49" s="2">
        <v>4</v>
      </c>
      <c r="E49" s="2">
        <f t="shared" si="0"/>
        <v>8.8</v>
      </c>
      <c r="F49" s="2">
        <v>72</v>
      </c>
      <c r="G49" s="2">
        <v>41</v>
      </c>
      <c r="H49" s="2">
        <v>58</v>
      </c>
      <c r="I49" s="2">
        <v>0</v>
      </c>
      <c r="J49" s="2">
        <v>53</v>
      </c>
      <c r="K49" s="2">
        <v>2.3</v>
      </c>
      <c r="L49" s="2">
        <v>7.21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9.5</v>
      </c>
      <c r="C50" s="2">
        <v>-3.7</v>
      </c>
      <c r="D50" s="2">
        <v>2.4</v>
      </c>
      <c r="E50" s="2">
        <f t="shared" si="0"/>
        <v>13.2</v>
      </c>
      <c r="F50" s="2">
        <v>83</v>
      </c>
      <c r="G50" s="2">
        <v>41</v>
      </c>
      <c r="H50" s="2">
        <v>68</v>
      </c>
      <c r="I50" s="2">
        <v>0</v>
      </c>
      <c r="J50" s="2">
        <v>6</v>
      </c>
      <c r="K50" s="2">
        <v>2</v>
      </c>
      <c r="L50" s="2">
        <v>7.86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12.3</v>
      </c>
      <c r="C51" s="2">
        <v>0.1</v>
      </c>
      <c r="D51" s="2">
        <v>6.3</v>
      </c>
      <c r="E51" s="2">
        <f t="shared" si="0"/>
        <v>12.200000000000001</v>
      </c>
      <c r="F51" s="2">
        <v>83</v>
      </c>
      <c r="G51" s="2">
        <v>34</v>
      </c>
      <c r="H51" s="2">
        <v>56</v>
      </c>
      <c r="I51" s="2">
        <v>0</v>
      </c>
      <c r="J51" s="2">
        <v>33</v>
      </c>
      <c r="K51" s="2">
        <v>2.9</v>
      </c>
      <c r="L51" s="2">
        <v>8.66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11.2</v>
      </c>
      <c r="C52" s="2">
        <v>-1.5</v>
      </c>
      <c r="D52" s="2">
        <v>6.1</v>
      </c>
      <c r="E52" s="2">
        <f t="shared" si="0"/>
        <v>12.7</v>
      </c>
      <c r="F52" s="2">
        <v>87</v>
      </c>
      <c r="G52" s="2">
        <v>37</v>
      </c>
      <c r="H52" s="2">
        <v>61</v>
      </c>
      <c r="I52" s="2">
        <v>0</v>
      </c>
      <c r="J52" s="2">
        <v>44</v>
      </c>
      <c r="K52" s="2">
        <v>2</v>
      </c>
      <c r="L52" s="2">
        <v>8.24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13.4</v>
      </c>
      <c r="C53" s="2">
        <v>-0.1</v>
      </c>
      <c r="D53" s="2">
        <v>7</v>
      </c>
      <c r="E53" s="2">
        <f t="shared" si="0"/>
        <v>13.5</v>
      </c>
      <c r="F53" s="2">
        <v>94</v>
      </c>
      <c r="G53" s="2">
        <v>57</v>
      </c>
      <c r="H53" s="2">
        <v>80</v>
      </c>
      <c r="I53" s="2">
        <v>0</v>
      </c>
      <c r="J53" s="2">
        <v>97</v>
      </c>
      <c r="K53" s="2">
        <v>1.5</v>
      </c>
      <c r="L53" s="2">
        <v>6.23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14.5</v>
      </c>
      <c r="C54" s="2">
        <v>7.3</v>
      </c>
      <c r="D54" s="2">
        <v>10</v>
      </c>
      <c r="E54" s="2">
        <f t="shared" si="0"/>
        <v>7.2</v>
      </c>
      <c r="F54" s="2">
        <v>92</v>
      </c>
      <c r="G54" s="2">
        <v>62</v>
      </c>
      <c r="H54" s="2">
        <v>83</v>
      </c>
      <c r="I54" s="2">
        <v>3</v>
      </c>
      <c r="J54" s="2">
        <v>71</v>
      </c>
      <c r="K54" s="2">
        <v>2.2</v>
      </c>
      <c r="L54" s="2">
        <v>4.8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</v>
      </c>
      <c r="C55" s="2">
        <v>7.5</v>
      </c>
      <c r="D55" s="2">
        <v>9.8</v>
      </c>
      <c r="E55" s="2">
        <f t="shared" si="0"/>
        <v>5.5</v>
      </c>
      <c r="F55" s="2">
        <v>96</v>
      </c>
      <c r="G55" s="2">
        <v>66</v>
      </c>
      <c r="H55" s="2">
        <v>82</v>
      </c>
      <c r="I55" s="2">
        <v>17.5</v>
      </c>
      <c r="J55" s="2">
        <v>71</v>
      </c>
      <c r="K55" s="2">
        <v>2.1</v>
      </c>
      <c r="L55" s="2">
        <v>3.12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16.1</v>
      </c>
      <c r="C56" s="2">
        <v>7.5</v>
      </c>
      <c r="D56" s="2">
        <v>11.2</v>
      </c>
      <c r="E56" s="2">
        <f t="shared" si="0"/>
        <v>8.600000000000001</v>
      </c>
      <c r="F56" s="2">
        <v>85</v>
      </c>
      <c r="G56" s="2">
        <v>50</v>
      </c>
      <c r="H56" s="2">
        <v>66</v>
      </c>
      <c r="I56" s="2">
        <v>0</v>
      </c>
      <c r="J56" s="2">
        <v>33</v>
      </c>
      <c r="K56" s="2">
        <v>2.3</v>
      </c>
      <c r="L56" s="2">
        <v>8.18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14.9</v>
      </c>
      <c r="C57" s="2">
        <v>9.3</v>
      </c>
      <c r="D57" s="2">
        <v>12.1</v>
      </c>
      <c r="E57" s="2">
        <f t="shared" si="0"/>
        <v>5.6</v>
      </c>
      <c r="F57" s="2">
        <v>68</v>
      </c>
      <c r="G57" s="2">
        <v>51</v>
      </c>
      <c r="H57" s="2">
        <v>57</v>
      </c>
      <c r="I57" s="2">
        <v>0</v>
      </c>
      <c r="J57" s="2">
        <v>39</v>
      </c>
      <c r="K57" s="2">
        <v>4.2</v>
      </c>
      <c r="L57" s="2">
        <v>4.15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17.5</v>
      </c>
      <c r="C58" s="2">
        <v>5.3</v>
      </c>
      <c r="D58" s="2">
        <v>12.3</v>
      </c>
      <c r="E58" s="2">
        <f t="shared" si="0"/>
        <v>12.2</v>
      </c>
      <c r="F58" s="2">
        <v>85</v>
      </c>
      <c r="G58" s="2">
        <v>40</v>
      </c>
      <c r="H58" s="2">
        <v>56</v>
      </c>
      <c r="I58" s="2">
        <v>0</v>
      </c>
      <c r="J58" s="2">
        <v>52</v>
      </c>
      <c r="K58" s="2">
        <v>2.6</v>
      </c>
      <c r="L58" s="2">
        <v>9.3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16.1</v>
      </c>
      <c r="C59" s="2">
        <v>1.8</v>
      </c>
      <c r="D59" s="2">
        <v>8.8</v>
      </c>
      <c r="E59" s="2">
        <f t="shared" si="0"/>
        <v>14.3</v>
      </c>
      <c r="F59" s="2">
        <v>90</v>
      </c>
      <c r="G59" s="2">
        <v>53</v>
      </c>
      <c r="H59" s="2">
        <v>77</v>
      </c>
      <c r="I59" s="2">
        <v>0</v>
      </c>
      <c r="J59" s="2">
        <v>84</v>
      </c>
      <c r="K59" s="2">
        <v>1.7</v>
      </c>
      <c r="L59" s="2">
        <v>9.46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15.6</v>
      </c>
      <c r="C60" s="2">
        <v>4</v>
      </c>
      <c r="D60" s="2">
        <v>10.5</v>
      </c>
      <c r="E60" s="2">
        <f t="shared" si="0"/>
        <v>11.6</v>
      </c>
      <c r="F60" s="2">
        <v>96</v>
      </c>
      <c r="G60" s="2">
        <v>67</v>
      </c>
      <c r="H60" s="2">
        <v>83</v>
      </c>
      <c r="I60" s="2">
        <v>0</v>
      </c>
      <c r="J60" s="2">
        <v>121</v>
      </c>
      <c r="K60" s="2">
        <v>1.8</v>
      </c>
      <c r="L60" s="2">
        <v>7.29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14.4</v>
      </c>
      <c r="C61" s="2">
        <v>4.6</v>
      </c>
      <c r="D61" s="2">
        <v>10.8</v>
      </c>
      <c r="E61" s="2">
        <f t="shared" si="0"/>
        <v>9.8</v>
      </c>
      <c r="F61" s="2">
        <v>98</v>
      </c>
      <c r="G61" s="2">
        <v>42</v>
      </c>
      <c r="H61" s="2">
        <v>74</v>
      </c>
      <c r="I61" s="2">
        <v>0</v>
      </c>
      <c r="J61" s="2">
        <v>22</v>
      </c>
      <c r="K61" s="2">
        <v>2.5</v>
      </c>
      <c r="L61" s="2">
        <v>6.62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13.5</v>
      </c>
      <c r="C62" s="2">
        <v>6.7</v>
      </c>
      <c r="D62" s="2">
        <v>10</v>
      </c>
      <c r="E62" s="2">
        <f t="shared" si="0"/>
        <v>6.8</v>
      </c>
      <c r="F62" s="2">
        <v>62</v>
      </c>
      <c r="G62" s="2">
        <v>23</v>
      </c>
      <c r="H62" s="2">
        <v>39</v>
      </c>
      <c r="I62" s="2">
        <v>0</v>
      </c>
      <c r="J62" s="2">
        <v>20</v>
      </c>
      <c r="K62" s="2">
        <v>4.2</v>
      </c>
      <c r="L62" s="2">
        <v>10.95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12.9</v>
      </c>
      <c r="C63" s="2">
        <v>0.1</v>
      </c>
      <c r="D63" s="2">
        <v>7.4</v>
      </c>
      <c r="E63" s="2">
        <f t="shared" si="0"/>
        <v>12.8</v>
      </c>
      <c r="F63" s="2">
        <v>88</v>
      </c>
      <c r="G63" s="2">
        <v>35</v>
      </c>
      <c r="H63" s="2">
        <v>62</v>
      </c>
      <c r="I63" s="2">
        <v>0</v>
      </c>
      <c r="J63" s="2">
        <v>117</v>
      </c>
      <c r="K63" s="2">
        <v>2</v>
      </c>
      <c r="L63" s="2">
        <v>9.85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15.4</v>
      </c>
      <c r="C64" s="2">
        <v>5.3</v>
      </c>
      <c r="D64" s="2">
        <v>11.1</v>
      </c>
      <c r="E64" s="2">
        <f t="shared" si="0"/>
        <v>10.100000000000001</v>
      </c>
      <c r="F64" s="2">
        <v>85</v>
      </c>
      <c r="G64" s="2">
        <v>57</v>
      </c>
      <c r="H64" s="2">
        <v>70</v>
      </c>
      <c r="I64" s="2">
        <v>2.8</v>
      </c>
      <c r="J64" s="2">
        <v>171</v>
      </c>
      <c r="K64" s="2">
        <v>1.7</v>
      </c>
      <c r="L64" s="2">
        <v>6.75</v>
      </c>
      <c r="M64">
        <f t="shared" si="1"/>
        <v>1</v>
      </c>
      <c r="N64">
        <f>SUM(M36:M64)</f>
        <v>12</v>
      </c>
      <c r="O64">
        <f t="shared" si="2"/>
        <v>1</v>
      </c>
      <c r="P64">
        <f>SUM(O36:O64)</f>
        <v>9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2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22</v>
      </c>
      <c r="C65" s="2">
        <v>4.5</v>
      </c>
      <c r="D65" s="2">
        <v>12.3</v>
      </c>
      <c r="E65" s="2">
        <f t="shared" si="0"/>
        <v>17.5</v>
      </c>
      <c r="F65" s="2">
        <v>87</v>
      </c>
      <c r="G65" s="2">
        <v>30</v>
      </c>
      <c r="H65" s="2">
        <v>64</v>
      </c>
      <c r="I65" s="2">
        <v>0</v>
      </c>
      <c r="J65" s="2">
        <v>72</v>
      </c>
      <c r="K65" s="2">
        <v>1.8</v>
      </c>
      <c r="L65" s="2">
        <v>12.62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16.8</v>
      </c>
      <c r="C66" s="2">
        <v>4.3</v>
      </c>
      <c r="D66" s="2">
        <v>11.5</v>
      </c>
      <c r="E66" s="2">
        <f t="shared" si="0"/>
        <v>12.5</v>
      </c>
      <c r="F66" s="2">
        <v>83</v>
      </c>
      <c r="G66" s="2">
        <v>49</v>
      </c>
      <c r="H66" s="2">
        <v>74</v>
      </c>
      <c r="I66" s="2">
        <v>0</v>
      </c>
      <c r="J66" s="2">
        <v>166</v>
      </c>
      <c r="K66" s="2">
        <v>1.6</v>
      </c>
      <c r="L66" s="2">
        <v>12.15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14.7</v>
      </c>
      <c r="C67" s="2">
        <v>10.1</v>
      </c>
      <c r="D67" s="2">
        <v>12.2</v>
      </c>
      <c r="E67" s="2">
        <f t="shared" si="0"/>
        <v>4.6</v>
      </c>
      <c r="F67" s="2">
        <v>86</v>
      </c>
      <c r="G67" s="2">
        <v>69</v>
      </c>
      <c r="H67" s="2">
        <v>80</v>
      </c>
      <c r="I67" s="2">
        <v>0</v>
      </c>
      <c r="J67" s="2">
        <v>188</v>
      </c>
      <c r="K67" s="2">
        <v>1.5</v>
      </c>
      <c r="L67" s="2">
        <v>5.61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14.2</v>
      </c>
      <c r="C68" s="2">
        <v>8.9</v>
      </c>
      <c r="D68" s="2">
        <v>11.6</v>
      </c>
      <c r="E68" s="2">
        <f t="shared" si="0"/>
        <v>5.299999999999999</v>
      </c>
      <c r="F68" s="2">
        <v>89</v>
      </c>
      <c r="G68" s="2">
        <v>65</v>
      </c>
      <c r="H68" s="2">
        <v>80</v>
      </c>
      <c r="I68" s="2">
        <v>0</v>
      </c>
      <c r="J68" s="2">
        <v>129</v>
      </c>
      <c r="K68" s="2">
        <v>1.3</v>
      </c>
      <c r="L68" s="2">
        <v>3.76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15.2</v>
      </c>
      <c r="C69" s="2">
        <v>3.8</v>
      </c>
      <c r="D69" s="2">
        <v>10.7</v>
      </c>
      <c r="E69" s="2">
        <f t="shared" si="0"/>
        <v>11.399999999999999</v>
      </c>
      <c r="F69" s="2">
        <v>98</v>
      </c>
      <c r="G69" s="2">
        <v>64</v>
      </c>
      <c r="H69" s="2">
        <v>81</v>
      </c>
      <c r="I69" s="2">
        <v>0</v>
      </c>
      <c r="J69" s="2">
        <v>181</v>
      </c>
      <c r="K69" s="2">
        <v>1.9</v>
      </c>
      <c r="L69" s="2">
        <v>11.42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13.5</v>
      </c>
      <c r="C70" s="2">
        <v>2.6</v>
      </c>
      <c r="D70" s="2">
        <v>9.4</v>
      </c>
      <c r="E70" s="2">
        <f t="shared" si="0"/>
        <v>10.9</v>
      </c>
      <c r="F70" s="2">
        <v>98</v>
      </c>
      <c r="G70" s="2">
        <v>51</v>
      </c>
      <c r="H70" s="2">
        <v>79</v>
      </c>
      <c r="I70" s="2">
        <v>5.3</v>
      </c>
      <c r="J70" s="2">
        <v>189</v>
      </c>
      <c r="K70" s="2">
        <v>1.9</v>
      </c>
      <c r="L70" s="2">
        <v>9.28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15.4</v>
      </c>
      <c r="C71" s="2">
        <v>1.4</v>
      </c>
      <c r="D71" s="2">
        <v>8.1</v>
      </c>
      <c r="E71" s="2">
        <f aca="true" t="shared" si="9" ref="E71:E134">(B71-C71)</f>
        <v>14</v>
      </c>
      <c r="F71" s="2">
        <v>92</v>
      </c>
      <c r="G71" s="2">
        <v>45</v>
      </c>
      <c r="H71" s="2">
        <v>68</v>
      </c>
      <c r="I71" s="2">
        <v>0</v>
      </c>
      <c r="J71" s="2">
        <v>60</v>
      </c>
      <c r="K71" s="2">
        <v>2.1</v>
      </c>
      <c r="L71" s="2">
        <v>8.89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13.6</v>
      </c>
      <c r="C72" s="2">
        <v>0.9</v>
      </c>
      <c r="D72" s="2">
        <v>9.4</v>
      </c>
      <c r="E72" s="2">
        <f t="shared" si="9"/>
        <v>12.7</v>
      </c>
      <c r="F72" s="2">
        <v>85</v>
      </c>
      <c r="G72" s="2">
        <v>48</v>
      </c>
      <c r="H72" s="2">
        <v>63</v>
      </c>
      <c r="I72" s="2">
        <v>0.3</v>
      </c>
      <c r="J72" s="2">
        <v>11</v>
      </c>
      <c r="K72" s="2">
        <v>2.7</v>
      </c>
      <c r="L72" s="2">
        <v>4.64</v>
      </c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15.9</v>
      </c>
      <c r="C73" s="2">
        <v>10.2</v>
      </c>
      <c r="D73" s="2">
        <v>12.6</v>
      </c>
      <c r="E73" s="2">
        <f t="shared" si="9"/>
        <v>5.700000000000001</v>
      </c>
      <c r="F73" s="2">
        <v>61</v>
      </c>
      <c r="G73" s="2">
        <v>38</v>
      </c>
      <c r="H73" s="2">
        <v>47</v>
      </c>
      <c r="I73" s="2">
        <v>0</v>
      </c>
      <c r="J73" s="2">
        <v>20</v>
      </c>
      <c r="K73" s="2">
        <v>3.6</v>
      </c>
      <c r="L73" s="2">
        <v>12.64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15.5</v>
      </c>
      <c r="C74" s="2">
        <v>10.8</v>
      </c>
      <c r="D74" s="2">
        <v>12.9</v>
      </c>
      <c r="E74" s="2">
        <f t="shared" si="9"/>
        <v>4.699999999999999</v>
      </c>
      <c r="F74" s="2">
        <v>46</v>
      </c>
      <c r="G74" s="2">
        <v>29</v>
      </c>
      <c r="H74" s="2">
        <v>38</v>
      </c>
      <c r="I74" s="2">
        <v>0</v>
      </c>
      <c r="J74" s="2">
        <v>26</v>
      </c>
      <c r="K74" s="2">
        <v>3.7</v>
      </c>
      <c r="L74" s="2">
        <v>5.82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17.7</v>
      </c>
      <c r="C75" s="2">
        <v>10.1</v>
      </c>
      <c r="D75" s="2">
        <v>13.8</v>
      </c>
      <c r="E75" s="2">
        <f t="shared" si="9"/>
        <v>7.6</v>
      </c>
      <c r="F75" s="2">
        <v>52</v>
      </c>
      <c r="G75" s="2">
        <v>24</v>
      </c>
      <c r="H75" s="2">
        <v>33</v>
      </c>
      <c r="I75" s="2">
        <v>0</v>
      </c>
      <c r="J75" s="2">
        <v>10</v>
      </c>
      <c r="K75" s="2">
        <v>3.5</v>
      </c>
      <c r="L75" s="2">
        <v>11.7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17.2</v>
      </c>
      <c r="C76" s="2">
        <v>11.4</v>
      </c>
      <c r="D76" s="2">
        <v>14.3</v>
      </c>
      <c r="E76" s="2">
        <f t="shared" si="9"/>
        <v>5.799999999999999</v>
      </c>
      <c r="F76" s="2">
        <v>48</v>
      </c>
      <c r="G76" s="2">
        <v>29</v>
      </c>
      <c r="H76" s="2">
        <v>38</v>
      </c>
      <c r="I76" s="2">
        <v>0</v>
      </c>
      <c r="J76" s="2">
        <v>24</v>
      </c>
      <c r="K76" s="2">
        <v>4.5</v>
      </c>
      <c r="L76" s="2">
        <v>13.1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18.3</v>
      </c>
      <c r="C77" s="2">
        <v>5.1</v>
      </c>
      <c r="D77" s="2">
        <v>13.5</v>
      </c>
      <c r="E77" s="2">
        <f t="shared" si="9"/>
        <v>13.200000000000001</v>
      </c>
      <c r="F77" s="2">
        <v>79</v>
      </c>
      <c r="G77" s="2">
        <v>31</v>
      </c>
      <c r="H77" s="2">
        <v>49</v>
      </c>
      <c r="I77" s="2">
        <v>0</v>
      </c>
      <c r="J77" s="2">
        <v>35</v>
      </c>
      <c r="K77" s="2">
        <v>3.1</v>
      </c>
      <c r="L77" s="2">
        <v>11.94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17.5</v>
      </c>
      <c r="C78" s="2">
        <v>2</v>
      </c>
      <c r="D78" s="2">
        <v>9.8</v>
      </c>
      <c r="E78" s="2">
        <f t="shared" si="9"/>
        <v>15.5</v>
      </c>
      <c r="F78" s="2">
        <v>92</v>
      </c>
      <c r="G78" s="2">
        <v>39</v>
      </c>
      <c r="H78" s="2">
        <v>68</v>
      </c>
      <c r="I78" s="2">
        <v>0</v>
      </c>
      <c r="J78" s="2">
        <v>121</v>
      </c>
      <c r="K78" s="2">
        <v>2</v>
      </c>
      <c r="L78" s="2">
        <v>14.33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16.9</v>
      </c>
      <c r="C79" s="2">
        <v>2.7</v>
      </c>
      <c r="D79" s="2">
        <v>10.1</v>
      </c>
      <c r="E79" s="2">
        <f t="shared" si="9"/>
        <v>14.2</v>
      </c>
      <c r="F79" s="2">
        <v>98</v>
      </c>
      <c r="G79" s="2">
        <v>60</v>
      </c>
      <c r="H79" s="2">
        <v>86</v>
      </c>
      <c r="I79" s="2">
        <v>0</v>
      </c>
      <c r="J79" s="2">
        <v>117</v>
      </c>
      <c r="K79" s="2">
        <v>1.7</v>
      </c>
      <c r="L79" s="2">
        <v>14.11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16.2</v>
      </c>
      <c r="C80" s="2">
        <v>6</v>
      </c>
      <c r="D80" s="2">
        <v>11.4</v>
      </c>
      <c r="E80" s="2">
        <f t="shared" si="9"/>
        <v>10.2</v>
      </c>
      <c r="F80" s="2">
        <v>98</v>
      </c>
      <c r="G80" s="2">
        <v>68</v>
      </c>
      <c r="H80" s="2">
        <v>85</v>
      </c>
      <c r="I80" s="2">
        <v>0</v>
      </c>
      <c r="J80" s="2">
        <v>92</v>
      </c>
      <c r="K80" s="2">
        <v>1.7</v>
      </c>
      <c r="L80" s="2">
        <v>8.38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17.1</v>
      </c>
      <c r="C81" s="2">
        <v>4.6</v>
      </c>
      <c r="D81" s="2">
        <v>10.7</v>
      </c>
      <c r="E81" s="2">
        <f t="shared" si="9"/>
        <v>12.500000000000002</v>
      </c>
      <c r="F81" s="2">
        <v>98</v>
      </c>
      <c r="G81" s="2">
        <v>62</v>
      </c>
      <c r="H81" s="2">
        <v>84</v>
      </c>
      <c r="I81" s="2">
        <v>0</v>
      </c>
      <c r="J81" s="2">
        <v>102</v>
      </c>
      <c r="K81" s="2">
        <v>1.5</v>
      </c>
      <c r="L81" s="2">
        <v>10.23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19.5</v>
      </c>
      <c r="C82" s="2">
        <v>3.5</v>
      </c>
      <c r="D82" s="2">
        <v>11.4</v>
      </c>
      <c r="E82" s="2">
        <f t="shared" si="9"/>
        <v>16</v>
      </c>
      <c r="F82" s="2">
        <v>82</v>
      </c>
      <c r="G82" s="2">
        <v>32</v>
      </c>
      <c r="H82" s="2">
        <v>62</v>
      </c>
      <c r="I82" s="2">
        <v>0</v>
      </c>
      <c r="J82" s="2">
        <v>145</v>
      </c>
      <c r="K82" s="2">
        <v>1.9</v>
      </c>
      <c r="L82" s="2">
        <v>14.51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18</v>
      </c>
      <c r="C83" s="2">
        <v>6.6</v>
      </c>
      <c r="D83" s="2">
        <v>12.3</v>
      </c>
      <c r="E83" s="2">
        <f t="shared" si="9"/>
        <v>11.4</v>
      </c>
      <c r="F83" s="2">
        <v>91</v>
      </c>
      <c r="G83" s="2">
        <v>49</v>
      </c>
      <c r="H83" s="2">
        <v>69</v>
      </c>
      <c r="I83" s="2">
        <v>0</v>
      </c>
      <c r="J83" s="2">
        <v>143</v>
      </c>
      <c r="K83" s="2">
        <v>2.1</v>
      </c>
      <c r="L83" s="2">
        <v>13.3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20.1</v>
      </c>
      <c r="C84" s="2">
        <v>4.5</v>
      </c>
      <c r="D84" s="2">
        <v>12.5</v>
      </c>
      <c r="E84" s="2">
        <f t="shared" si="9"/>
        <v>15.600000000000001</v>
      </c>
      <c r="F84" s="2">
        <v>87</v>
      </c>
      <c r="G84" s="2">
        <v>36</v>
      </c>
      <c r="H84" s="2">
        <v>67</v>
      </c>
      <c r="I84" s="2">
        <v>0</v>
      </c>
      <c r="J84" s="2">
        <v>101</v>
      </c>
      <c r="K84" s="2">
        <v>1.7</v>
      </c>
      <c r="L84" s="2">
        <v>14.5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23.1</v>
      </c>
      <c r="C85" s="2">
        <v>5.9</v>
      </c>
      <c r="D85" s="2">
        <v>14</v>
      </c>
      <c r="E85" s="2">
        <f t="shared" si="9"/>
        <v>17.200000000000003</v>
      </c>
      <c r="F85" s="2">
        <v>91</v>
      </c>
      <c r="G85" s="2">
        <v>28</v>
      </c>
      <c r="H85" s="2">
        <v>60</v>
      </c>
      <c r="I85" s="2">
        <v>0</v>
      </c>
      <c r="J85" s="2">
        <v>41</v>
      </c>
      <c r="K85" s="2">
        <v>1.9</v>
      </c>
      <c r="L85" s="2">
        <v>13.36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22.8</v>
      </c>
      <c r="C86" s="2">
        <v>6.7</v>
      </c>
      <c r="D86" s="2">
        <v>13.7</v>
      </c>
      <c r="E86" s="2">
        <f t="shared" si="9"/>
        <v>16.1</v>
      </c>
      <c r="F86" s="2">
        <v>81</v>
      </c>
      <c r="G86" s="2">
        <v>36</v>
      </c>
      <c r="H86" s="2">
        <v>61</v>
      </c>
      <c r="I86" s="2">
        <v>0</v>
      </c>
      <c r="J86" s="2">
        <v>86</v>
      </c>
      <c r="K86" s="2">
        <v>1.6</v>
      </c>
      <c r="L86" s="2">
        <v>13.03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22.4</v>
      </c>
      <c r="C87" s="2">
        <v>7.6</v>
      </c>
      <c r="D87" s="2">
        <v>14.2</v>
      </c>
      <c r="E87" s="2">
        <f t="shared" si="9"/>
        <v>14.799999999999999</v>
      </c>
      <c r="F87" s="2">
        <v>74</v>
      </c>
      <c r="G87" s="2">
        <v>29</v>
      </c>
      <c r="H87" s="2">
        <v>55</v>
      </c>
      <c r="I87" s="2">
        <v>0</v>
      </c>
      <c r="J87" s="2">
        <v>115</v>
      </c>
      <c r="K87" s="2">
        <v>1.7</v>
      </c>
      <c r="L87" s="2">
        <v>14.02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22.9</v>
      </c>
      <c r="C88" s="2">
        <v>7.5</v>
      </c>
      <c r="D88" s="2">
        <v>14.6</v>
      </c>
      <c r="E88" s="2">
        <f t="shared" si="9"/>
        <v>15.399999999999999</v>
      </c>
      <c r="F88" s="2">
        <v>76</v>
      </c>
      <c r="G88" s="2">
        <v>28</v>
      </c>
      <c r="H88" s="2">
        <v>56</v>
      </c>
      <c r="I88" s="2">
        <v>0</v>
      </c>
      <c r="J88" s="2">
        <v>89</v>
      </c>
      <c r="K88" s="2">
        <v>1.8</v>
      </c>
      <c r="L88" s="2">
        <v>13.59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22.2</v>
      </c>
      <c r="C89" s="2">
        <v>7</v>
      </c>
      <c r="D89" s="2">
        <v>13.9</v>
      </c>
      <c r="E89" s="2">
        <f t="shared" si="9"/>
        <v>15.2</v>
      </c>
      <c r="F89" s="2">
        <v>82</v>
      </c>
      <c r="G89" s="2">
        <v>31</v>
      </c>
      <c r="H89" s="2">
        <v>62</v>
      </c>
      <c r="I89" s="2">
        <v>5.1</v>
      </c>
      <c r="J89" s="2">
        <v>70</v>
      </c>
      <c r="K89" s="2">
        <v>1.8</v>
      </c>
      <c r="L89" s="2">
        <v>8.98</v>
      </c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23.1</v>
      </c>
      <c r="C90" s="2">
        <v>6.6</v>
      </c>
      <c r="D90" s="2">
        <v>15.5</v>
      </c>
      <c r="E90" s="2">
        <f t="shared" si="9"/>
        <v>16.5</v>
      </c>
      <c r="F90" s="2">
        <v>84</v>
      </c>
      <c r="G90" s="2">
        <v>23</v>
      </c>
      <c r="H90" s="2">
        <v>52</v>
      </c>
      <c r="I90" s="2">
        <v>0</v>
      </c>
      <c r="J90" s="2">
        <v>21</v>
      </c>
      <c r="K90" s="2">
        <v>2.6</v>
      </c>
      <c r="L90" s="2">
        <v>14.42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22.1</v>
      </c>
      <c r="C91" s="2">
        <v>6.1</v>
      </c>
      <c r="D91" s="2">
        <v>14.9</v>
      </c>
      <c r="E91" s="2">
        <f t="shared" si="9"/>
        <v>16</v>
      </c>
      <c r="F91" s="2">
        <v>72</v>
      </c>
      <c r="G91" s="2">
        <v>26</v>
      </c>
      <c r="H91" s="2">
        <v>43</v>
      </c>
      <c r="I91" s="2">
        <v>0</v>
      </c>
      <c r="J91" s="2">
        <v>139</v>
      </c>
      <c r="K91" s="2">
        <v>2</v>
      </c>
      <c r="L91" s="2">
        <v>16.14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21.3</v>
      </c>
      <c r="C92" s="2">
        <v>4.2</v>
      </c>
      <c r="D92" s="2">
        <v>13.2</v>
      </c>
      <c r="E92" s="2">
        <f t="shared" si="9"/>
        <v>17.1</v>
      </c>
      <c r="F92" s="2">
        <v>75</v>
      </c>
      <c r="G92" s="2">
        <v>26</v>
      </c>
      <c r="H92" s="2">
        <v>51</v>
      </c>
      <c r="I92" s="2">
        <v>0</v>
      </c>
      <c r="J92" s="2">
        <v>150</v>
      </c>
      <c r="K92" s="2">
        <v>2.2</v>
      </c>
      <c r="L92" s="2">
        <v>15.95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19.5</v>
      </c>
      <c r="C93" s="2">
        <v>4.4</v>
      </c>
      <c r="D93" s="2">
        <v>12.6</v>
      </c>
      <c r="E93" s="2">
        <f t="shared" si="9"/>
        <v>15.1</v>
      </c>
      <c r="F93" s="2">
        <v>92</v>
      </c>
      <c r="G93" s="2">
        <v>38</v>
      </c>
      <c r="H93" s="2">
        <v>65</v>
      </c>
      <c r="I93" s="2">
        <v>0</v>
      </c>
      <c r="J93" s="2">
        <v>155</v>
      </c>
      <c r="K93" s="2">
        <v>2</v>
      </c>
      <c r="L93" s="2">
        <v>15.96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17.4</v>
      </c>
      <c r="C94" s="2">
        <v>7.5</v>
      </c>
      <c r="D94" s="2">
        <v>12.6</v>
      </c>
      <c r="E94" s="2">
        <f t="shared" si="9"/>
        <v>9.899999999999999</v>
      </c>
      <c r="F94" s="2">
        <v>98</v>
      </c>
      <c r="G94" s="2">
        <v>32</v>
      </c>
      <c r="H94" s="2">
        <v>67</v>
      </c>
      <c r="I94" s="2">
        <v>0</v>
      </c>
      <c r="J94" s="2">
        <v>151</v>
      </c>
      <c r="K94" s="2">
        <v>2</v>
      </c>
      <c r="L94" s="2">
        <v>14.98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</v>
      </c>
      <c r="C95" s="2">
        <v>8.6</v>
      </c>
      <c r="D95" s="2">
        <v>13</v>
      </c>
      <c r="E95" s="2">
        <f t="shared" si="9"/>
        <v>9.4</v>
      </c>
      <c r="F95" s="2">
        <v>77</v>
      </c>
      <c r="G95" s="2">
        <v>42</v>
      </c>
      <c r="H95" s="2">
        <v>65</v>
      </c>
      <c r="I95" s="2">
        <v>0</v>
      </c>
      <c r="J95" s="2">
        <v>138</v>
      </c>
      <c r="K95" s="2">
        <v>2.3</v>
      </c>
      <c r="L95" s="2">
        <v>11.66</v>
      </c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17.8</v>
      </c>
      <c r="C96" s="2">
        <v>8.2</v>
      </c>
      <c r="D96" s="2">
        <v>13.6</v>
      </c>
      <c r="E96" s="2">
        <f t="shared" si="9"/>
        <v>9.600000000000001</v>
      </c>
      <c r="F96" s="2">
        <v>98</v>
      </c>
      <c r="G96" s="2">
        <v>40</v>
      </c>
      <c r="H96" s="2">
        <v>68</v>
      </c>
      <c r="I96" s="2">
        <v>0</v>
      </c>
      <c r="J96" s="2">
        <v>138</v>
      </c>
      <c r="K96" s="2">
        <v>2.2</v>
      </c>
      <c r="L96" s="2">
        <v>6.96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20.3</v>
      </c>
      <c r="C97" s="2">
        <v>8.3</v>
      </c>
      <c r="D97" s="2">
        <v>14.5</v>
      </c>
      <c r="E97" s="2">
        <f t="shared" si="9"/>
        <v>12</v>
      </c>
      <c r="F97" s="2">
        <v>75</v>
      </c>
      <c r="G97" s="2">
        <v>45</v>
      </c>
      <c r="H97" s="2">
        <v>63</v>
      </c>
      <c r="I97" s="2">
        <v>0</v>
      </c>
      <c r="J97" s="2">
        <v>120</v>
      </c>
      <c r="K97" s="2">
        <v>2</v>
      </c>
      <c r="L97" s="2">
        <v>14.35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22.1</v>
      </c>
      <c r="C98" s="2">
        <v>9.1</v>
      </c>
      <c r="D98" s="2">
        <v>15.4</v>
      </c>
      <c r="E98" s="2">
        <f t="shared" si="9"/>
        <v>13.000000000000002</v>
      </c>
      <c r="F98" s="2">
        <v>77</v>
      </c>
      <c r="G98" s="2">
        <v>31</v>
      </c>
      <c r="H98" s="2">
        <v>58</v>
      </c>
      <c r="I98" s="2">
        <v>0.8</v>
      </c>
      <c r="J98" s="2">
        <v>112</v>
      </c>
      <c r="K98" s="2">
        <v>1.9</v>
      </c>
      <c r="L98" s="2">
        <v>13.3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23.1</v>
      </c>
      <c r="C99" s="2">
        <v>10.4</v>
      </c>
      <c r="D99" s="2">
        <v>16</v>
      </c>
      <c r="E99" s="2">
        <f t="shared" si="9"/>
        <v>12.700000000000001</v>
      </c>
      <c r="F99" s="2">
        <v>97</v>
      </c>
      <c r="G99" s="2">
        <v>42</v>
      </c>
      <c r="H99" s="2">
        <v>65</v>
      </c>
      <c r="I99" s="2">
        <v>0</v>
      </c>
      <c r="J99" s="2">
        <v>116</v>
      </c>
      <c r="K99" s="2">
        <v>1.8</v>
      </c>
      <c r="L99" s="2">
        <v>14.97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20.4</v>
      </c>
      <c r="C100" s="2">
        <v>12.3</v>
      </c>
      <c r="D100" s="2">
        <v>16.1</v>
      </c>
      <c r="E100" s="2">
        <f t="shared" si="9"/>
        <v>8.099999999999998</v>
      </c>
      <c r="F100" s="2">
        <v>83</v>
      </c>
      <c r="G100" s="2">
        <v>56</v>
      </c>
      <c r="H100" s="2">
        <v>70</v>
      </c>
      <c r="I100" s="2">
        <v>12.4</v>
      </c>
      <c r="J100" s="2">
        <v>136</v>
      </c>
      <c r="K100" s="2">
        <v>2</v>
      </c>
      <c r="L100" s="2">
        <v>5.53</v>
      </c>
      <c r="M100">
        <f t="shared" si="8"/>
        <v>1</v>
      </c>
      <c r="O100">
        <f t="shared" si="10"/>
        <v>1</v>
      </c>
      <c r="Q100">
        <f t="shared" si="11"/>
        <v>1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18.7</v>
      </c>
      <c r="C101" s="2">
        <v>10.5</v>
      </c>
      <c r="D101" s="2">
        <v>14.8</v>
      </c>
      <c r="E101" s="2">
        <f t="shared" si="9"/>
        <v>8.2</v>
      </c>
      <c r="F101" s="2">
        <v>98</v>
      </c>
      <c r="G101" s="2">
        <v>57</v>
      </c>
      <c r="H101" s="2">
        <v>84</v>
      </c>
      <c r="I101" s="2">
        <v>0</v>
      </c>
      <c r="J101" s="2">
        <v>189</v>
      </c>
      <c r="K101" s="2">
        <v>1.9</v>
      </c>
      <c r="L101" s="2">
        <v>14.39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14.6</v>
      </c>
      <c r="C102" s="2">
        <v>7.3</v>
      </c>
      <c r="D102" s="2">
        <v>12.5</v>
      </c>
      <c r="E102" s="2">
        <f t="shared" si="9"/>
        <v>7.3</v>
      </c>
      <c r="F102" s="2">
        <v>98</v>
      </c>
      <c r="G102" s="2">
        <v>56</v>
      </c>
      <c r="H102" s="2">
        <v>89</v>
      </c>
      <c r="I102" s="2">
        <v>19</v>
      </c>
      <c r="J102" s="2">
        <v>206</v>
      </c>
      <c r="K102" s="2">
        <v>1.8</v>
      </c>
      <c r="L102" s="2">
        <v>2.99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15.7</v>
      </c>
      <c r="C103" s="2">
        <v>7.3</v>
      </c>
      <c r="D103" s="2">
        <v>11.5</v>
      </c>
      <c r="E103" s="2">
        <f t="shared" si="9"/>
        <v>8.399999999999999</v>
      </c>
      <c r="F103" s="2">
        <v>83</v>
      </c>
      <c r="G103" s="2">
        <v>38</v>
      </c>
      <c r="H103" s="2">
        <v>60</v>
      </c>
      <c r="I103" s="2">
        <v>6.9</v>
      </c>
      <c r="J103" s="2">
        <v>238</v>
      </c>
      <c r="K103" s="2">
        <v>2.7</v>
      </c>
      <c r="L103" s="2">
        <v>12.11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14.9</v>
      </c>
      <c r="C104" s="2">
        <v>5.3</v>
      </c>
      <c r="D104" s="2">
        <v>10</v>
      </c>
      <c r="E104" s="2">
        <f t="shared" si="9"/>
        <v>9.600000000000001</v>
      </c>
      <c r="F104" s="2">
        <v>74</v>
      </c>
      <c r="G104" s="2">
        <v>31</v>
      </c>
      <c r="H104" s="2">
        <v>50</v>
      </c>
      <c r="I104" s="2">
        <v>0</v>
      </c>
      <c r="J104" s="2">
        <v>23</v>
      </c>
      <c r="K104" s="2">
        <v>3.3</v>
      </c>
      <c r="L104" s="2">
        <v>18.02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16.8</v>
      </c>
      <c r="C105" s="2">
        <v>1.3</v>
      </c>
      <c r="D105" s="2">
        <v>10.4</v>
      </c>
      <c r="E105" s="2">
        <f t="shared" si="9"/>
        <v>15.5</v>
      </c>
      <c r="F105" s="2">
        <v>75</v>
      </c>
      <c r="G105" s="2">
        <v>37</v>
      </c>
      <c r="H105" s="2">
        <v>57</v>
      </c>
      <c r="I105" s="2">
        <v>0</v>
      </c>
      <c r="J105" s="2">
        <v>121</v>
      </c>
      <c r="K105" s="2">
        <v>2.1</v>
      </c>
      <c r="L105" s="2">
        <v>17.63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15.7</v>
      </c>
      <c r="C106" s="2">
        <v>7.6</v>
      </c>
      <c r="D106" s="2">
        <v>12</v>
      </c>
      <c r="E106" s="2">
        <f t="shared" si="9"/>
        <v>8.1</v>
      </c>
      <c r="F106" s="2">
        <v>68</v>
      </c>
      <c r="G106" s="2">
        <v>33</v>
      </c>
      <c r="H106" s="2">
        <v>53</v>
      </c>
      <c r="I106" s="2">
        <v>7.9</v>
      </c>
      <c r="J106" s="2">
        <v>134</v>
      </c>
      <c r="K106" s="2">
        <v>2.3</v>
      </c>
      <c r="L106" s="2">
        <v>3.24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16.9</v>
      </c>
      <c r="C107" s="2">
        <v>6.4</v>
      </c>
      <c r="D107" s="2">
        <v>11.9</v>
      </c>
      <c r="E107" s="2">
        <f t="shared" si="9"/>
        <v>10.499999999999998</v>
      </c>
      <c r="F107" s="2">
        <v>70</v>
      </c>
      <c r="G107" s="2">
        <v>11</v>
      </c>
      <c r="H107" s="2">
        <v>53</v>
      </c>
      <c r="I107" s="2">
        <v>0</v>
      </c>
      <c r="J107" s="2">
        <v>161</v>
      </c>
      <c r="K107" s="2">
        <v>2.1</v>
      </c>
      <c r="L107" s="2">
        <v>16.79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13.6</v>
      </c>
      <c r="C108" s="2">
        <v>9.7</v>
      </c>
      <c r="D108" s="2">
        <v>11.9</v>
      </c>
      <c r="E108" s="2">
        <f t="shared" si="9"/>
        <v>3.9000000000000004</v>
      </c>
      <c r="F108" s="2">
        <v>65</v>
      </c>
      <c r="G108" s="2">
        <v>25</v>
      </c>
      <c r="H108" s="2">
        <v>45</v>
      </c>
      <c r="I108" s="2">
        <v>24.4</v>
      </c>
      <c r="J108" s="2">
        <v>62</v>
      </c>
      <c r="K108" s="2">
        <v>2.2</v>
      </c>
      <c r="L108" s="2">
        <v>1.76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14</v>
      </c>
      <c r="C109" s="2">
        <v>11.7</v>
      </c>
      <c r="D109" s="2">
        <v>12.8</v>
      </c>
      <c r="E109" s="2">
        <f t="shared" si="9"/>
        <v>2.3000000000000007</v>
      </c>
      <c r="F109" s="2">
        <v>63</v>
      </c>
      <c r="G109" s="2">
        <v>20</v>
      </c>
      <c r="H109" s="2">
        <v>33</v>
      </c>
      <c r="I109" s="2">
        <v>10.2</v>
      </c>
      <c r="J109" s="2">
        <v>257</v>
      </c>
      <c r="K109" s="2">
        <v>3.1</v>
      </c>
      <c r="L109" s="2">
        <v>3.15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15.8</v>
      </c>
      <c r="C110" s="2">
        <v>6.8</v>
      </c>
      <c r="D110" s="2">
        <v>12.4</v>
      </c>
      <c r="E110" s="2">
        <f t="shared" si="9"/>
        <v>9</v>
      </c>
      <c r="F110" s="2">
        <v>60</v>
      </c>
      <c r="G110" s="2">
        <v>14</v>
      </c>
      <c r="H110" s="2">
        <v>39</v>
      </c>
      <c r="I110" s="2">
        <v>2.8</v>
      </c>
      <c r="J110" s="2">
        <v>149</v>
      </c>
      <c r="K110" s="2">
        <v>1.7</v>
      </c>
      <c r="L110" s="2">
        <v>7.93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16.3</v>
      </c>
      <c r="C111" s="2">
        <v>9.4</v>
      </c>
      <c r="D111" s="2">
        <v>12.6</v>
      </c>
      <c r="E111" s="2">
        <f t="shared" si="9"/>
        <v>6.9</v>
      </c>
      <c r="F111" s="2">
        <v>51</v>
      </c>
      <c r="G111" s="2">
        <v>18</v>
      </c>
      <c r="H111" s="2">
        <v>36</v>
      </c>
      <c r="I111" s="2">
        <v>3.3</v>
      </c>
      <c r="J111" s="2">
        <v>32</v>
      </c>
      <c r="K111" s="2">
        <v>2</v>
      </c>
      <c r="L111" s="2">
        <v>7.75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16.4</v>
      </c>
      <c r="C112" s="2">
        <v>7.9</v>
      </c>
      <c r="D112" s="2">
        <v>12</v>
      </c>
      <c r="E112" s="2">
        <f t="shared" si="9"/>
        <v>8.499999999999998</v>
      </c>
      <c r="F112" s="2">
        <v>64</v>
      </c>
      <c r="G112" s="2">
        <v>14</v>
      </c>
      <c r="H112" s="2">
        <v>36</v>
      </c>
      <c r="I112" s="2">
        <v>1.8</v>
      </c>
      <c r="J112" s="2">
        <v>73</v>
      </c>
      <c r="K112" s="2">
        <v>1.6</v>
      </c>
      <c r="L112" s="2">
        <v>7.99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17.2</v>
      </c>
      <c r="C113" s="2">
        <v>6.1</v>
      </c>
      <c r="D113" s="2">
        <v>13.1</v>
      </c>
      <c r="E113" s="2">
        <f t="shared" si="9"/>
        <v>11.1</v>
      </c>
      <c r="F113" s="2">
        <v>56</v>
      </c>
      <c r="G113" s="2">
        <v>12</v>
      </c>
      <c r="H113" s="2">
        <v>42</v>
      </c>
      <c r="I113" s="2">
        <v>0</v>
      </c>
      <c r="J113" s="2">
        <v>219</v>
      </c>
      <c r="K113" s="2">
        <v>2.9</v>
      </c>
      <c r="L113" s="2">
        <v>15.39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16.9</v>
      </c>
      <c r="C114" s="2">
        <v>8.3</v>
      </c>
      <c r="D114" s="2">
        <v>13.2</v>
      </c>
      <c r="E114" s="2">
        <f t="shared" si="9"/>
        <v>8.599999999999998</v>
      </c>
      <c r="F114" s="2">
        <v>59</v>
      </c>
      <c r="G114" s="2">
        <v>22</v>
      </c>
      <c r="H114" s="2">
        <v>43</v>
      </c>
      <c r="I114" s="2">
        <v>11.2</v>
      </c>
      <c r="J114" s="2">
        <v>195</v>
      </c>
      <c r="K114" s="2">
        <v>2.3</v>
      </c>
      <c r="L114" s="2">
        <v>17.05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16.4</v>
      </c>
      <c r="C115" s="2">
        <v>6</v>
      </c>
      <c r="D115" s="2">
        <v>11.7</v>
      </c>
      <c r="E115" s="2">
        <f t="shared" si="9"/>
        <v>10.399999999999999</v>
      </c>
      <c r="F115" s="2">
        <v>78</v>
      </c>
      <c r="G115" s="2">
        <v>12</v>
      </c>
      <c r="H115" s="2">
        <v>38</v>
      </c>
      <c r="I115" s="2">
        <v>13.7</v>
      </c>
      <c r="J115" s="2">
        <v>227</v>
      </c>
      <c r="K115" s="2">
        <v>2.4</v>
      </c>
      <c r="L115" s="2">
        <v>10.13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17.7</v>
      </c>
      <c r="C116" s="2">
        <v>7.2</v>
      </c>
      <c r="D116" s="2">
        <v>13.4</v>
      </c>
      <c r="E116" s="2">
        <f t="shared" si="9"/>
        <v>10.5</v>
      </c>
      <c r="F116" s="2">
        <v>48</v>
      </c>
      <c r="G116" s="2">
        <v>17</v>
      </c>
      <c r="H116" s="2">
        <v>36</v>
      </c>
      <c r="I116" s="2">
        <v>2.8</v>
      </c>
      <c r="J116" s="2">
        <v>202</v>
      </c>
      <c r="K116" s="2">
        <v>2.4</v>
      </c>
      <c r="L116" s="2">
        <v>17.27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17.7</v>
      </c>
      <c r="C117" s="2">
        <v>13.7</v>
      </c>
      <c r="D117" s="2">
        <v>15.5</v>
      </c>
      <c r="E117" s="2">
        <f t="shared" si="9"/>
        <v>4</v>
      </c>
      <c r="F117" s="2">
        <v>29</v>
      </c>
      <c r="G117" s="2">
        <v>16</v>
      </c>
      <c r="H117" s="2">
        <v>22</v>
      </c>
      <c r="I117" s="2">
        <v>0</v>
      </c>
      <c r="J117" s="2">
        <v>184</v>
      </c>
      <c r="K117" s="2">
        <v>2.6</v>
      </c>
      <c r="L117" s="2">
        <v>7.74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17.2</v>
      </c>
      <c r="C118" s="2">
        <v>13.3</v>
      </c>
      <c r="D118" s="2">
        <v>15.2</v>
      </c>
      <c r="E118" s="2">
        <f t="shared" si="9"/>
        <v>3.8999999999999986</v>
      </c>
      <c r="F118" s="2">
        <v>45</v>
      </c>
      <c r="G118" s="2">
        <v>18</v>
      </c>
      <c r="H118" s="2">
        <v>27</v>
      </c>
      <c r="I118" s="2">
        <v>0</v>
      </c>
      <c r="J118" s="2">
        <v>170</v>
      </c>
      <c r="K118" s="2">
        <v>2.1</v>
      </c>
      <c r="L118" s="2">
        <v>4.67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18.4</v>
      </c>
      <c r="C119" s="2">
        <v>11.3</v>
      </c>
      <c r="D119" s="2">
        <v>14.7</v>
      </c>
      <c r="E119" s="2">
        <f t="shared" si="9"/>
        <v>7.099999999999998</v>
      </c>
      <c r="F119" s="2">
        <v>98</v>
      </c>
      <c r="G119" s="2">
        <v>4</v>
      </c>
      <c r="H119" s="2">
        <v>40</v>
      </c>
      <c r="I119" s="2">
        <v>1.3</v>
      </c>
      <c r="J119" s="2">
        <v>210</v>
      </c>
      <c r="K119" s="2">
        <v>2</v>
      </c>
      <c r="L119" s="2">
        <v>12.11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18.1</v>
      </c>
      <c r="C120" s="2">
        <v>6.9</v>
      </c>
      <c r="D120" s="2">
        <v>12.9</v>
      </c>
      <c r="E120" s="2">
        <f t="shared" si="9"/>
        <v>11.200000000000001</v>
      </c>
      <c r="F120" s="2">
        <v>51</v>
      </c>
      <c r="G120" s="2">
        <v>13</v>
      </c>
      <c r="H120" s="2">
        <v>36</v>
      </c>
      <c r="I120" s="2">
        <v>0</v>
      </c>
      <c r="J120" s="2">
        <v>196</v>
      </c>
      <c r="K120" s="2">
        <v>2.2</v>
      </c>
      <c r="L120" s="2">
        <v>17.54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20.4</v>
      </c>
      <c r="C121" s="2">
        <v>5.3</v>
      </c>
      <c r="D121" s="2">
        <v>13.2</v>
      </c>
      <c r="E121" s="2">
        <f t="shared" si="9"/>
        <v>15.099999999999998</v>
      </c>
      <c r="F121" s="2">
        <v>66</v>
      </c>
      <c r="G121" s="2">
        <v>15</v>
      </c>
      <c r="H121" s="2">
        <v>43</v>
      </c>
      <c r="I121" s="2">
        <v>0</v>
      </c>
      <c r="J121" s="2">
        <v>130</v>
      </c>
      <c r="K121" s="2">
        <v>1.8</v>
      </c>
      <c r="L121" s="2">
        <v>19.44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23.8</v>
      </c>
      <c r="C122" s="2">
        <v>6.9</v>
      </c>
      <c r="D122" s="2">
        <v>16</v>
      </c>
      <c r="E122" s="2">
        <f t="shared" si="9"/>
        <v>16.9</v>
      </c>
      <c r="F122" s="2">
        <v>71</v>
      </c>
      <c r="G122" s="2">
        <v>41</v>
      </c>
      <c r="H122" s="2">
        <v>55</v>
      </c>
      <c r="I122" s="2">
        <v>0</v>
      </c>
      <c r="J122" s="2">
        <v>111</v>
      </c>
      <c r="K122" s="2">
        <v>1.6</v>
      </c>
      <c r="L122" s="2">
        <v>18.94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26.5</v>
      </c>
      <c r="C123" s="2">
        <v>10.9</v>
      </c>
      <c r="D123" s="2">
        <v>18.5</v>
      </c>
      <c r="E123" s="2">
        <f t="shared" si="9"/>
        <v>15.6</v>
      </c>
      <c r="F123" s="2">
        <v>67</v>
      </c>
      <c r="G123" s="2">
        <v>36</v>
      </c>
      <c r="H123" s="2">
        <v>54</v>
      </c>
      <c r="I123" s="2">
        <v>0</v>
      </c>
      <c r="J123" s="2">
        <v>181</v>
      </c>
      <c r="K123" s="2">
        <v>1.5</v>
      </c>
      <c r="L123" s="2">
        <v>18.52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25.5</v>
      </c>
      <c r="C124" s="2">
        <v>11.7</v>
      </c>
      <c r="D124" s="2">
        <v>18.6</v>
      </c>
      <c r="E124" s="2">
        <f t="shared" si="9"/>
        <v>13.8</v>
      </c>
      <c r="F124" s="2">
        <v>60</v>
      </c>
      <c r="G124" s="2">
        <v>30</v>
      </c>
      <c r="H124" s="2">
        <v>48</v>
      </c>
      <c r="I124" s="2">
        <v>0</v>
      </c>
      <c r="J124" s="2">
        <v>175</v>
      </c>
      <c r="K124" s="2">
        <v>1.6</v>
      </c>
      <c r="L124" s="2">
        <v>15.35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25.1</v>
      </c>
      <c r="C125" s="2">
        <v>12.6</v>
      </c>
      <c r="D125" s="2">
        <v>19.1</v>
      </c>
      <c r="E125" s="2">
        <f t="shared" si="9"/>
        <v>12.500000000000002</v>
      </c>
      <c r="F125" s="2">
        <v>61</v>
      </c>
      <c r="G125" s="2">
        <v>34</v>
      </c>
      <c r="H125" s="2">
        <v>45</v>
      </c>
      <c r="I125" s="2">
        <v>0</v>
      </c>
      <c r="J125" s="2">
        <v>141</v>
      </c>
      <c r="K125" s="2">
        <v>1.5</v>
      </c>
      <c r="L125" s="2">
        <v>14.37</v>
      </c>
      <c r="M125">
        <f t="shared" si="8"/>
        <v>0</v>
      </c>
      <c r="N125">
        <f>SUM(M96:M125)</f>
        <v>14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6</v>
      </c>
      <c r="S125">
        <f t="shared" si="12"/>
        <v>0</v>
      </c>
      <c r="T125">
        <f>SUM(S96:S125)</f>
        <v>1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26.1</v>
      </c>
      <c r="C126" s="2">
        <v>12.2</v>
      </c>
      <c r="D126" s="2">
        <v>18.1</v>
      </c>
      <c r="E126" s="2">
        <f t="shared" si="9"/>
        <v>13.900000000000002</v>
      </c>
      <c r="F126" s="2">
        <v>65</v>
      </c>
      <c r="G126" s="2">
        <v>30</v>
      </c>
      <c r="H126" s="2">
        <v>44</v>
      </c>
      <c r="I126" s="2">
        <v>0</v>
      </c>
      <c r="J126" s="2">
        <v>95</v>
      </c>
      <c r="K126" s="2">
        <v>1.9</v>
      </c>
      <c r="L126" s="2">
        <v>13.26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21.9</v>
      </c>
      <c r="C127" s="2">
        <v>10.2</v>
      </c>
      <c r="D127" s="2">
        <v>16.7</v>
      </c>
      <c r="E127" s="2">
        <f t="shared" si="9"/>
        <v>11.7</v>
      </c>
      <c r="F127" s="2">
        <v>58</v>
      </c>
      <c r="G127" s="2">
        <v>17</v>
      </c>
      <c r="H127" s="2">
        <v>43</v>
      </c>
      <c r="I127" s="2">
        <v>0</v>
      </c>
      <c r="J127" s="2">
        <v>160</v>
      </c>
      <c r="K127" s="2">
        <v>2.1</v>
      </c>
      <c r="L127" s="2">
        <v>18.86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21.2</v>
      </c>
      <c r="C128" s="2">
        <v>11.6</v>
      </c>
      <c r="D128" s="2">
        <v>16.5</v>
      </c>
      <c r="E128" s="2">
        <f t="shared" si="9"/>
        <v>9.6</v>
      </c>
      <c r="F128" s="2">
        <v>58</v>
      </c>
      <c r="G128" s="2">
        <v>21</v>
      </c>
      <c r="H128" s="2">
        <v>44</v>
      </c>
      <c r="I128" s="2">
        <v>0</v>
      </c>
      <c r="J128" s="2">
        <v>139</v>
      </c>
      <c r="K128" s="2">
        <v>2.4</v>
      </c>
      <c r="L128" s="2">
        <v>19.43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19.8</v>
      </c>
      <c r="C129" s="2">
        <v>9.7</v>
      </c>
      <c r="D129" s="2">
        <v>15.1</v>
      </c>
      <c r="E129" s="2">
        <f t="shared" si="9"/>
        <v>10.100000000000001</v>
      </c>
      <c r="F129" s="2">
        <v>62</v>
      </c>
      <c r="G129" s="2">
        <v>23</v>
      </c>
      <c r="H129" s="2">
        <v>48</v>
      </c>
      <c r="I129" s="2">
        <v>0</v>
      </c>
      <c r="J129" s="2">
        <v>153</v>
      </c>
      <c r="K129" s="2">
        <v>2.3</v>
      </c>
      <c r="L129" s="2">
        <v>19.26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21.2</v>
      </c>
      <c r="C130" s="2">
        <v>9.4</v>
      </c>
      <c r="D130" s="2">
        <v>15.5</v>
      </c>
      <c r="E130" s="2">
        <f t="shared" si="9"/>
        <v>11.799999999999999</v>
      </c>
      <c r="F130" s="2">
        <v>56</v>
      </c>
      <c r="G130" s="2">
        <v>21</v>
      </c>
      <c r="H130" s="2">
        <v>41</v>
      </c>
      <c r="I130" s="2">
        <v>0</v>
      </c>
      <c r="J130" s="2">
        <v>138</v>
      </c>
      <c r="K130" s="2">
        <v>2.3</v>
      </c>
      <c r="L130" s="2">
        <v>12.49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20.6</v>
      </c>
      <c r="C131" s="2">
        <v>11.7</v>
      </c>
      <c r="D131" s="2">
        <v>16.2</v>
      </c>
      <c r="E131" s="2">
        <f t="shared" si="9"/>
        <v>8.900000000000002</v>
      </c>
      <c r="F131" s="2">
        <v>98</v>
      </c>
      <c r="G131" s="2">
        <v>15</v>
      </c>
      <c r="H131" s="2">
        <v>40</v>
      </c>
      <c r="I131" s="2">
        <v>3</v>
      </c>
      <c r="J131" s="2">
        <v>174</v>
      </c>
      <c r="K131" s="2">
        <v>1.6</v>
      </c>
      <c r="L131" s="2">
        <v>9.68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19.9</v>
      </c>
      <c r="C132" s="2">
        <v>12.3</v>
      </c>
      <c r="D132" s="2">
        <v>16.1</v>
      </c>
      <c r="E132" s="2">
        <f t="shared" si="9"/>
        <v>7.599999999999998</v>
      </c>
      <c r="F132" s="2">
        <v>52</v>
      </c>
      <c r="G132" s="2">
        <v>20</v>
      </c>
      <c r="H132" s="2">
        <v>36</v>
      </c>
      <c r="I132" s="2">
        <v>2.8</v>
      </c>
      <c r="J132" s="2">
        <v>176</v>
      </c>
      <c r="K132" s="2">
        <v>2.1</v>
      </c>
      <c r="L132" s="2">
        <v>12.29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21</v>
      </c>
      <c r="C133" s="2">
        <v>10.5</v>
      </c>
      <c r="D133" s="2">
        <v>16.8</v>
      </c>
      <c r="E133" s="2">
        <f t="shared" si="9"/>
        <v>10.5</v>
      </c>
      <c r="F133" s="2">
        <v>98</v>
      </c>
      <c r="G133" s="2">
        <v>21</v>
      </c>
      <c r="H133" s="2">
        <v>48</v>
      </c>
      <c r="I133" s="2">
        <v>0</v>
      </c>
      <c r="J133" s="2">
        <v>141</v>
      </c>
      <c r="K133" s="2">
        <v>2</v>
      </c>
      <c r="L133" s="2">
        <v>19.59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23</v>
      </c>
      <c r="C134" s="2">
        <v>10.8</v>
      </c>
      <c r="D134" s="2">
        <v>18</v>
      </c>
      <c r="E134" s="2">
        <f t="shared" si="9"/>
        <v>12.2</v>
      </c>
      <c r="F134" s="2">
        <v>57</v>
      </c>
      <c r="G134" s="2">
        <v>26</v>
      </c>
      <c r="H134" s="2">
        <v>47</v>
      </c>
      <c r="I134" s="2">
        <v>0</v>
      </c>
      <c r="J134" s="2">
        <v>177</v>
      </c>
      <c r="K134" s="2">
        <v>1.7</v>
      </c>
      <c r="L134" s="2">
        <v>19.27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24.4</v>
      </c>
      <c r="C135" s="2">
        <v>12</v>
      </c>
      <c r="D135" s="2">
        <v>19.1</v>
      </c>
      <c r="E135" s="2">
        <f aca="true" t="shared" si="17" ref="E135:E198">(B135-C135)</f>
        <v>12.399999999999999</v>
      </c>
      <c r="F135" s="2">
        <v>57</v>
      </c>
      <c r="G135" s="2">
        <v>15</v>
      </c>
      <c r="H135" s="2">
        <v>43</v>
      </c>
      <c r="I135" s="2">
        <v>0</v>
      </c>
      <c r="J135" s="2">
        <v>156</v>
      </c>
      <c r="K135" s="2">
        <v>1.6</v>
      </c>
      <c r="L135" s="2">
        <v>19.52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26.6</v>
      </c>
      <c r="C136" s="2">
        <v>11.3</v>
      </c>
      <c r="D136" s="2">
        <v>20.1</v>
      </c>
      <c r="E136" s="2">
        <f t="shared" si="17"/>
        <v>15.3</v>
      </c>
      <c r="F136" s="2">
        <v>58</v>
      </c>
      <c r="G136" s="2">
        <v>31</v>
      </c>
      <c r="H136" s="2">
        <v>42</v>
      </c>
      <c r="I136" s="2">
        <v>0</v>
      </c>
      <c r="J136" s="2">
        <v>130</v>
      </c>
      <c r="K136" s="2">
        <v>1.8</v>
      </c>
      <c r="L136" s="2">
        <v>20.08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25.9</v>
      </c>
      <c r="C137" s="2">
        <v>11.3</v>
      </c>
      <c r="D137" s="2">
        <v>19.5</v>
      </c>
      <c r="E137" s="2">
        <f t="shared" si="17"/>
        <v>14.599999999999998</v>
      </c>
      <c r="F137" s="2">
        <v>59</v>
      </c>
      <c r="G137" s="2">
        <v>37</v>
      </c>
      <c r="H137" s="2">
        <v>45</v>
      </c>
      <c r="I137" s="2">
        <v>0</v>
      </c>
      <c r="J137" s="2">
        <v>182</v>
      </c>
      <c r="K137" s="2">
        <v>1.7</v>
      </c>
      <c r="L137" s="2">
        <v>19.95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23.5</v>
      </c>
      <c r="C138" s="2">
        <v>13.7</v>
      </c>
      <c r="D138" s="2">
        <v>19</v>
      </c>
      <c r="E138" s="2">
        <f t="shared" si="17"/>
        <v>9.8</v>
      </c>
      <c r="F138" s="2">
        <v>98</v>
      </c>
      <c r="G138" s="2">
        <v>29</v>
      </c>
      <c r="H138" s="2">
        <v>55</v>
      </c>
      <c r="I138" s="2">
        <v>0</v>
      </c>
      <c r="J138" s="2">
        <v>219</v>
      </c>
      <c r="K138" s="2">
        <v>1.7</v>
      </c>
      <c r="L138" s="2">
        <v>12.88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18</v>
      </c>
      <c r="C139" s="2">
        <v>11</v>
      </c>
      <c r="D139" s="2">
        <v>14.3</v>
      </c>
      <c r="E139" s="2">
        <f t="shared" si="17"/>
        <v>7</v>
      </c>
      <c r="F139" s="2">
        <v>69</v>
      </c>
      <c r="G139" s="2">
        <v>46</v>
      </c>
      <c r="H139" s="2">
        <v>56</v>
      </c>
      <c r="I139" s="2">
        <v>12.2</v>
      </c>
      <c r="J139" s="2">
        <v>42</v>
      </c>
      <c r="K139" s="2">
        <v>2.2</v>
      </c>
      <c r="L139" s="2">
        <v>6.58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19.4</v>
      </c>
      <c r="C140" s="2">
        <v>10.3</v>
      </c>
      <c r="D140" s="2">
        <v>15.6</v>
      </c>
      <c r="E140" s="2">
        <f t="shared" si="17"/>
        <v>9.099999999999998</v>
      </c>
      <c r="F140" s="2">
        <v>67</v>
      </c>
      <c r="G140" s="2">
        <v>42</v>
      </c>
      <c r="H140" s="2">
        <v>54</v>
      </c>
      <c r="I140" s="2">
        <v>0</v>
      </c>
      <c r="J140" s="2">
        <v>239</v>
      </c>
      <c r="K140" s="2">
        <v>2.2</v>
      </c>
      <c r="L140" s="2">
        <v>19.22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20.1</v>
      </c>
      <c r="C141" s="2">
        <v>8.2</v>
      </c>
      <c r="D141" s="2">
        <v>14.8</v>
      </c>
      <c r="E141" s="2">
        <f t="shared" si="17"/>
        <v>11.900000000000002</v>
      </c>
      <c r="F141" s="2">
        <v>68</v>
      </c>
      <c r="G141" s="2">
        <v>32</v>
      </c>
      <c r="H141" s="2">
        <v>54</v>
      </c>
      <c r="I141" s="2">
        <v>0</v>
      </c>
      <c r="J141" s="2">
        <v>196</v>
      </c>
      <c r="K141" s="2">
        <v>2.3</v>
      </c>
      <c r="L141" s="2">
        <v>13.53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21.3</v>
      </c>
      <c r="C142" s="2">
        <v>5.9</v>
      </c>
      <c r="D142" s="2">
        <v>14.4</v>
      </c>
      <c r="E142" s="2">
        <f t="shared" si="17"/>
        <v>15.4</v>
      </c>
      <c r="F142" s="2">
        <v>72</v>
      </c>
      <c r="G142" s="2">
        <v>31</v>
      </c>
      <c r="H142" s="2">
        <v>49</v>
      </c>
      <c r="I142" s="2">
        <v>0</v>
      </c>
      <c r="J142" s="2">
        <v>30</v>
      </c>
      <c r="K142" s="2">
        <v>2.3</v>
      </c>
      <c r="L142" s="2">
        <v>20.34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21.3</v>
      </c>
      <c r="C143" s="2">
        <v>3.9</v>
      </c>
      <c r="D143" s="2">
        <v>14.4</v>
      </c>
      <c r="E143" s="2">
        <f t="shared" si="17"/>
        <v>17.400000000000002</v>
      </c>
      <c r="F143" s="2">
        <v>71</v>
      </c>
      <c r="G143" s="2">
        <v>27</v>
      </c>
      <c r="H143" s="2">
        <v>47</v>
      </c>
      <c r="I143" s="2">
        <v>0</v>
      </c>
      <c r="J143" s="2">
        <v>210</v>
      </c>
      <c r="K143" s="2">
        <v>1.8</v>
      </c>
      <c r="L143" s="2">
        <v>19.07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23.3</v>
      </c>
      <c r="C144" s="2">
        <v>7.6</v>
      </c>
      <c r="D144" s="2">
        <v>16.1</v>
      </c>
      <c r="E144" s="2">
        <f t="shared" si="17"/>
        <v>15.700000000000001</v>
      </c>
      <c r="F144" s="2">
        <v>51</v>
      </c>
      <c r="G144" s="2">
        <v>29</v>
      </c>
      <c r="H144" s="2">
        <v>43</v>
      </c>
      <c r="I144" s="2">
        <v>0</v>
      </c>
      <c r="J144" s="2">
        <v>167</v>
      </c>
      <c r="K144" s="2">
        <v>1.6</v>
      </c>
      <c r="L144" s="2">
        <v>20.19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23.8</v>
      </c>
      <c r="C145" s="2">
        <v>11</v>
      </c>
      <c r="D145" s="2">
        <v>19.4</v>
      </c>
      <c r="E145" s="2">
        <f t="shared" si="17"/>
        <v>12.8</v>
      </c>
      <c r="F145" s="2">
        <v>54</v>
      </c>
      <c r="G145" s="2">
        <v>22</v>
      </c>
      <c r="H145" s="2">
        <v>39</v>
      </c>
      <c r="I145" s="2">
        <v>0</v>
      </c>
      <c r="J145" s="2">
        <v>44</v>
      </c>
      <c r="K145" s="2">
        <v>1.4</v>
      </c>
      <c r="L145" s="2">
        <v>8.63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20.6</v>
      </c>
      <c r="C146" s="2">
        <v>13.8</v>
      </c>
      <c r="D146" s="2">
        <v>18</v>
      </c>
      <c r="E146" s="2">
        <f t="shared" si="17"/>
        <v>6.800000000000001</v>
      </c>
      <c r="F146" s="2">
        <v>91</v>
      </c>
      <c r="G146" s="2">
        <v>43</v>
      </c>
      <c r="H146" s="2">
        <v>63</v>
      </c>
      <c r="I146" s="2">
        <v>1.8</v>
      </c>
      <c r="J146" s="2">
        <v>195</v>
      </c>
      <c r="K146" s="2">
        <v>2.9</v>
      </c>
      <c r="L146" s="2">
        <v>13.6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16.7</v>
      </c>
      <c r="C147" s="2">
        <v>9.5</v>
      </c>
      <c r="D147" s="2">
        <v>13.6</v>
      </c>
      <c r="E147" s="2">
        <f t="shared" si="17"/>
        <v>7.199999999999999</v>
      </c>
      <c r="F147" s="2">
        <v>93</v>
      </c>
      <c r="G147" s="2">
        <v>64</v>
      </c>
      <c r="H147" s="2">
        <v>75</v>
      </c>
      <c r="I147" s="2">
        <v>27.4</v>
      </c>
      <c r="J147" s="2">
        <v>87</v>
      </c>
      <c r="K147" s="2">
        <v>1.7</v>
      </c>
      <c r="L147" s="2">
        <v>5.65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20.9</v>
      </c>
      <c r="C148" s="2">
        <v>10.3</v>
      </c>
      <c r="D148" s="2">
        <v>16.5</v>
      </c>
      <c r="E148" s="2">
        <f t="shared" si="17"/>
        <v>10.599999999999998</v>
      </c>
      <c r="F148" s="2" t="s">
        <v>53</v>
      </c>
      <c r="G148" s="2" t="s">
        <v>53</v>
      </c>
      <c r="H148" s="2" t="s">
        <v>53</v>
      </c>
      <c r="I148" s="2">
        <v>0.3</v>
      </c>
      <c r="J148" s="2">
        <v>111</v>
      </c>
      <c r="K148" s="2">
        <v>1.6</v>
      </c>
      <c r="L148" s="2">
        <v>14.05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24.5</v>
      </c>
      <c r="C149" s="2">
        <v>12.6</v>
      </c>
      <c r="D149" s="2">
        <v>18.7</v>
      </c>
      <c r="E149" s="2">
        <f t="shared" si="17"/>
        <v>11.9</v>
      </c>
      <c r="F149" s="2" t="s">
        <v>53</v>
      </c>
      <c r="G149" s="2" t="s">
        <v>53</v>
      </c>
      <c r="H149" s="2" t="s">
        <v>53</v>
      </c>
      <c r="I149" s="2">
        <v>0</v>
      </c>
      <c r="J149" s="2">
        <v>184</v>
      </c>
      <c r="K149" s="2">
        <v>1.6</v>
      </c>
      <c r="L149" s="2">
        <v>17.51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24.9</v>
      </c>
      <c r="C150" s="2">
        <v>12.8</v>
      </c>
      <c r="D150" s="2">
        <v>19.1</v>
      </c>
      <c r="E150" s="2">
        <f t="shared" si="17"/>
        <v>12.099999999999998</v>
      </c>
      <c r="F150" s="2" t="s">
        <v>53</v>
      </c>
      <c r="G150" s="2" t="s">
        <v>53</v>
      </c>
      <c r="H150" s="2" t="s">
        <v>53</v>
      </c>
      <c r="I150" s="2">
        <v>2.5</v>
      </c>
      <c r="J150" s="2">
        <v>191</v>
      </c>
      <c r="K150" s="2">
        <v>1.6</v>
      </c>
      <c r="L150" s="2">
        <v>17.63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25.4</v>
      </c>
      <c r="C151" s="2">
        <v>12.7</v>
      </c>
      <c r="D151" s="2">
        <v>18</v>
      </c>
      <c r="E151" s="2">
        <f t="shared" si="17"/>
        <v>12.7</v>
      </c>
      <c r="F151" s="2" t="s">
        <v>53</v>
      </c>
      <c r="G151" s="2" t="s">
        <v>53</v>
      </c>
      <c r="H151" s="2" t="s">
        <v>53</v>
      </c>
      <c r="I151" s="2">
        <v>6.1</v>
      </c>
      <c r="J151" s="2">
        <v>44</v>
      </c>
      <c r="K151" s="2">
        <v>1.9</v>
      </c>
      <c r="L151" s="2">
        <v>13.97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23.2</v>
      </c>
      <c r="C152" s="2">
        <v>9.7</v>
      </c>
      <c r="D152" s="2">
        <v>17.3</v>
      </c>
      <c r="E152" s="2">
        <f t="shared" si="17"/>
        <v>13.5</v>
      </c>
      <c r="F152" s="2" t="s">
        <v>53</v>
      </c>
      <c r="G152" s="2" t="s">
        <v>53</v>
      </c>
      <c r="H152" s="2" t="s">
        <v>53</v>
      </c>
      <c r="I152" s="2">
        <v>0</v>
      </c>
      <c r="J152" s="2">
        <v>130</v>
      </c>
      <c r="K152" s="2">
        <v>1.9</v>
      </c>
      <c r="L152" s="2">
        <v>19.38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19.8</v>
      </c>
      <c r="C153" s="2">
        <v>9.8</v>
      </c>
      <c r="D153" s="2">
        <v>15.5</v>
      </c>
      <c r="E153" s="2">
        <f t="shared" si="17"/>
        <v>10</v>
      </c>
      <c r="F153" s="2" t="s">
        <v>53</v>
      </c>
      <c r="G153" s="2" t="s">
        <v>53</v>
      </c>
      <c r="H153" s="2" t="s">
        <v>53</v>
      </c>
      <c r="I153" s="2">
        <v>4.3</v>
      </c>
      <c r="J153" s="2">
        <v>65</v>
      </c>
      <c r="K153" s="2">
        <v>1.5</v>
      </c>
      <c r="L153" s="2">
        <v>4.98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21.6</v>
      </c>
      <c r="C154" s="2">
        <v>8.3</v>
      </c>
      <c r="D154" s="2">
        <v>16.4</v>
      </c>
      <c r="E154" s="2">
        <f t="shared" si="17"/>
        <v>13.3</v>
      </c>
      <c r="F154" s="2" t="s">
        <v>53</v>
      </c>
      <c r="G154" s="2" t="s">
        <v>53</v>
      </c>
      <c r="H154" s="2" t="s">
        <v>53</v>
      </c>
      <c r="I154" s="2">
        <v>1</v>
      </c>
      <c r="J154" s="2">
        <v>307</v>
      </c>
      <c r="K154" s="2">
        <v>1.9</v>
      </c>
      <c r="L154" s="2">
        <v>18.46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 t="s">
        <v>53</v>
      </c>
      <c r="C155" s="2" t="s">
        <v>53</v>
      </c>
      <c r="D155" s="2" t="s">
        <v>53</v>
      </c>
      <c r="E155" s="2" t="e">
        <f t="shared" si="17"/>
        <v>#VALUE!</v>
      </c>
      <c r="F155" s="2" t="s">
        <v>53</v>
      </c>
      <c r="G155" s="2" t="s">
        <v>53</v>
      </c>
      <c r="H155" s="2" t="s">
        <v>53</v>
      </c>
      <c r="I155" s="2">
        <v>3.6</v>
      </c>
      <c r="J155" s="2">
        <v>146</v>
      </c>
      <c r="K155" s="2">
        <v>1.6</v>
      </c>
      <c r="L155" s="2">
        <v>17.68</v>
      </c>
      <c r="M155">
        <f t="shared" si="24"/>
        <v>1</v>
      </c>
      <c r="O155">
        <f t="shared" si="18"/>
        <v>1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 t="s">
        <v>53</v>
      </c>
      <c r="C156" s="2" t="s">
        <v>53</v>
      </c>
      <c r="D156" s="2" t="s">
        <v>53</v>
      </c>
      <c r="E156" s="2" t="e">
        <f t="shared" si="17"/>
        <v>#VALUE!</v>
      </c>
      <c r="F156" s="2" t="s">
        <v>53</v>
      </c>
      <c r="G156" s="2" t="s">
        <v>53</v>
      </c>
      <c r="H156" s="2" t="s">
        <v>53</v>
      </c>
      <c r="I156" s="2">
        <v>0.3</v>
      </c>
      <c r="J156" s="2">
        <v>178</v>
      </c>
      <c r="K156" s="2">
        <v>1.7</v>
      </c>
      <c r="L156" s="2">
        <v>15.16</v>
      </c>
      <c r="M156">
        <f t="shared" si="24"/>
        <v>1</v>
      </c>
      <c r="N156">
        <f>SUM(M126:M156)</f>
        <v>12</v>
      </c>
      <c r="O156">
        <f t="shared" si="18"/>
        <v>0</v>
      </c>
      <c r="P156">
        <f>SUM(O126:O156)</f>
        <v>9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 t="s">
        <v>53</v>
      </c>
      <c r="C157" s="2" t="s">
        <v>53</v>
      </c>
      <c r="D157" s="2" t="s">
        <v>53</v>
      </c>
      <c r="E157" s="31" t="e">
        <f t="shared" si="17"/>
        <v>#VALUE!</v>
      </c>
      <c r="F157" s="2" t="s">
        <v>53</v>
      </c>
      <c r="G157" s="2" t="s">
        <v>53</v>
      </c>
      <c r="H157" s="2" t="s">
        <v>53</v>
      </c>
      <c r="I157" s="2">
        <v>0</v>
      </c>
      <c r="J157" s="2">
        <v>194</v>
      </c>
      <c r="K157" s="2">
        <v>1.7</v>
      </c>
      <c r="L157" s="2">
        <v>17.34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 t="s">
        <v>53</v>
      </c>
      <c r="C158" s="2" t="s">
        <v>53</v>
      </c>
      <c r="D158" s="2" t="s">
        <v>53</v>
      </c>
      <c r="E158" s="31" t="e">
        <f t="shared" si="17"/>
        <v>#VALUE!</v>
      </c>
      <c r="F158" s="2" t="s">
        <v>53</v>
      </c>
      <c r="G158" s="2" t="s">
        <v>53</v>
      </c>
      <c r="H158" s="2" t="s">
        <v>53</v>
      </c>
      <c r="I158" s="2">
        <v>0</v>
      </c>
      <c r="J158" s="2">
        <v>184</v>
      </c>
      <c r="K158" s="2">
        <v>1.7</v>
      </c>
      <c r="L158" s="2">
        <v>16.1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 t="s">
        <v>53</v>
      </c>
      <c r="C159" s="2" t="s">
        <v>53</v>
      </c>
      <c r="D159" s="2" t="s">
        <v>53</v>
      </c>
      <c r="E159" s="31" t="e">
        <f t="shared" si="17"/>
        <v>#VALUE!</v>
      </c>
      <c r="F159" s="2" t="s">
        <v>53</v>
      </c>
      <c r="G159" s="2" t="s">
        <v>53</v>
      </c>
      <c r="H159" s="2" t="s">
        <v>53</v>
      </c>
      <c r="I159" s="2">
        <v>0</v>
      </c>
      <c r="J159" s="2">
        <v>196</v>
      </c>
      <c r="K159" s="2">
        <v>1.7</v>
      </c>
      <c r="L159" s="2">
        <v>20.65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 t="s">
        <v>53</v>
      </c>
      <c r="C160" s="2" t="s">
        <v>53</v>
      </c>
      <c r="D160" s="2" t="s">
        <v>53</v>
      </c>
      <c r="E160" s="31" t="e">
        <f t="shared" si="17"/>
        <v>#VALUE!</v>
      </c>
      <c r="F160" s="2" t="s">
        <v>53</v>
      </c>
      <c r="G160" s="2" t="s">
        <v>53</v>
      </c>
      <c r="H160" s="2" t="s">
        <v>53</v>
      </c>
      <c r="I160" s="2">
        <v>61</v>
      </c>
      <c r="J160" s="2">
        <v>186</v>
      </c>
      <c r="K160" s="2">
        <v>2</v>
      </c>
      <c r="L160" s="2">
        <v>8.16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1</v>
      </c>
      <c r="W160">
        <f t="shared" si="22"/>
        <v>1</v>
      </c>
    </row>
    <row r="161" spans="1:23" ht="12.75">
      <c r="A161" s="29">
        <f t="shared" si="23"/>
        <v>41065</v>
      </c>
      <c r="B161" s="2">
        <v>22.7</v>
      </c>
      <c r="C161" s="2">
        <v>11.6</v>
      </c>
      <c r="D161" s="2">
        <v>18.1</v>
      </c>
      <c r="E161" s="31">
        <f t="shared" si="17"/>
        <v>11.1</v>
      </c>
      <c r="F161" s="2">
        <v>87</v>
      </c>
      <c r="G161" s="2">
        <v>47</v>
      </c>
      <c r="H161" s="2">
        <v>70</v>
      </c>
      <c r="I161" s="2">
        <v>0</v>
      </c>
      <c r="J161" s="2">
        <v>220</v>
      </c>
      <c r="K161" s="2">
        <v>2</v>
      </c>
      <c r="L161" s="2">
        <v>20.42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24</v>
      </c>
      <c r="C162" s="2">
        <v>13.7</v>
      </c>
      <c r="D162" s="2">
        <v>19.2</v>
      </c>
      <c r="E162" s="31">
        <f t="shared" si="17"/>
        <v>10.3</v>
      </c>
      <c r="F162" s="2">
        <v>86</v>
      </c>
      <c r="G162" s="2">
        <v>54</v>
      </c>
      <c r="H162" s="2">
        <v>72</v>
      </c>
      <c r="I162" s="2">
        <v>0</v>
      </c>
      <c r="J162" s="2">
        <v>156</v>
      </c>
      <c r="K162" s="2">
        <v>1.9</v>
      </c>
      <c r="L162" s="2">
        <v>17.7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24.4</v>
      </c>
      <c r="C163" s="2">
        <v>14.3</v>
      </c>
      <c r="D163" s="2">
        <v>19.8</v>
      </c>
      <c r="E163" s="31">
        <f t="shared" si="17"/>
        <v>10.099999999999998</v>
      </c>
      <c r="F163" s="2">
        <v>85</v>
      </c>
      <c r="G163" s="2">
        <v>47</v>
      </c>
      <c r="H163" s="2">
        <v>69</v>
      </c>
      <c r="I163" s="2">
        <v>0</v>
      </c>
      <c r="J163" s="2">
        <v>163</v>
      </c>
      <c r="K163" s="2">
        <v>1.7</v>
      </c>
      <c r="L163" s="2">
        <v>20.58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28</v>
      </c>
      <c r="C164" s="2">
        <v>13.8</v>
      </c>
      <c r="D164" s="2">
        <v>21.4</v>
      </c>
      <c r="E164" s="31">
        <f t="shared" si="17"/>
        <v>14.2</v>
      </c>
      <c r="F164" s="2">
        <v>85</v>
      </c>
      <c r="G164" s="2">
        <v>29</v>
      </c>
      <c r="H164" s="2">
        <v>58</v>
      </c>
      <c r="I164" s="2">
        <v>0</v>
      </c>
      <c r="J164" s="2">
        <v>95</v>
      </c>
      <c r="K164" s="2">
        <v>1.6</v>
      </c>
      <c r="L164" s="2">
        <v>19.27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28.4</v>
      </c>
      <c r="C165" s="2">
        <v>15.9</v>
      </c>
      <c r="D165" s="2">
        <v>21.5</v>
      </c>
      <c r="E165" s="31">
        <f t="shared" si="17"/>
        <v>12.499999999999998</v>
      </c>
      <c r="F165" s="2">
        <v>86</v>
      </c>
      <c r="G165" s="2">
        <v>31</v>
      </c>
      <c r="H165" s="2">
        <v>61</v>
      </c>
      <c r="I165" s="2">
        <v>0</v>
      </c>
      <c r="J165" s="2">
        <v>144</v>
      </c>
      <c r="K165" s="2">
        <v>1.7</v>
      </c>
      <c r="L165" s="2">
        <v>13.27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24.7</v>
      </c>
      <c r="C166" s="2">
        <v>16.8</v>
      </c>
      <c r="D166" s="2">
        <v>20.9</v>
      </c>
      <c r="E166" s="31">
        <f t="shared" si="17"/>
        <v>7.899999999999999</v>
      </c>
      <c r="F166" s="2">
        <v>87</v>
      </c>
      <c r="G166" s="2">
        <v>36</v>
      </c>
      <c r="H166" s="2">
        <v>69</v>
      </c>
      <c r="I166" s="2">
        <v>0</v>
      </c>
      <c r="J166" s="2">
        <v>182</v>
      </c>
      <c r="K166" s="2">
        <v>2</v>
      </c>
      <c r="L166" s="2">
        <v>17.53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24.2</v>
      </c>
      <c r="C167" s="2">
        <v>15.5</v>
      </c>
      <c r="D167" s="2">
        <v>20.3</v>
      </c>
      <c r="E167" s="31">
        <f t="shared" si="17"/>
        <v>8.7</v>
      </c>
      <c r="F167" s="2">
        <v>86</v>
      </c>
      <c r="G167" s="2">
        <v>53</v>
      </c>
      <c r="H167" s="2">
        <v>73</v>
      </c>
      <c r="I167" s="2">
        <v>0</v>
      </c>
      <c r="J167" s="2">
        <v>198</v>
      </c>
      <c r="K167" s="2">
        <v>2.2</v>
      </c>
      <c r="L167" s="2">
        <v>17.04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24.9</v>
      </c>
      <c r="C168" s="2">
        <v>17.1</v>
      </c>
      <c r="D168" s="2">
        <v>21.6</v>
      </c>
      <c r="E168" s="31">
        <f t="shared" si="17"/>
        <v>7.799999999999997</v>
      </c>
      <c r="F168" s="2">
        <v>85</v>
      </c>
      <c r="G168" s="2">
        <v>42</v>
      </c>
      <c r="H168" s="2">
        <v>65</v>
      </c>
      <c r="I168" s="2">
        <v>0</v>
      </c>
      <c r="J168" s="2">
        <v>202</v>
      </c>
      <c r="K168" s="2">
        <v>2.3</v>
      </c>
      <c r="L168" s="2">
        <v>16.16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22.9</v>
      </c>
      <c r="C169" s="2">
        <v>12.1</v>
      </c>
      <c r="D169" s="2">
        <v>18.8</v>
      </c>
      <c r="E169" s="31">
        <f t="shared" si="17"/>
        <v>10.799999999999999</v>
      </c>
      <c r="F169" s="2">
        <v>86</v>
      </c>
      <c r="G169" s="2">
        <v>48</v>
      </c>
      <c r="H169" s="2">
        <v>65</v>
      </c>
      <c r="I169" s="2">
        <v>0</v>
      </c>
      <c r="J169" s="2">
        <v>214</v>
      </c>
      <c r="K169" s="2">
        <v>2.6</v>
      </c>
      <c r="L169" s="2">
        <v>19.88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24.4</v>
      </c>
      <c r="C170" s="2">
        <v>13</v>
      </c>
      <c r="D170" s="2">
        <v>18.9</v>
      </c>
      <c r="E170" s="31">
        <f t="shared" si="17"/>
        <v>11.399999999999999</v>
      </c>
      <c r="F170" s="2">
        <v>86</v>
      </c>
      <c r="G170" s="2">
        <v>46</v>
      </c>
      <c r="H170" s="2">
        <v>67</v>
      </c>
      <c r="I170" s="2">
        <v>0</v>
      </c>
      <c r="J170" s="2">
        <v>138</v>
      </c>
      <c r="K170" s="2">
        <v>1.9</v>
      </c>
      <c r="L170" s="2">
        <v>20.94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27.4</v>
      </c>
      <c r="C171" s="2">
        <v>12.5</v>
      </c>
      <c r="D171" s="2">
        <v>20.7</v>
      </c>
      <c r="E171" s="31">
        <f t="shared" si="17"/>
        <v>14.899999999999999</v>
      </c>
      <c r="F171" s="2">
        <v>81</v>
      </c>
      <c r="G171" s="2">
        <v>33</v>
      </c>
      <c r="H171" s="2">
        <v>59</v>
      </c>
      <c r="I171" s="2">
        <v>0</v>
      </c>
      <c r="J171" s="2">
        <v>120</v>
      </c>
      <c r="K171" s="2">
        <v>1.7</v>
      </c>
      <c r="L171" s="2">
        <v>21.04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32.4</v>
      </c>
      <c r="C172" s="2">
        <v>14.3</v>
      </c>
      <c r="D172" s="2">
        <v>22.5</v>
      </c>
      <c r="E172" s="31">
        <f t="shared" si="17"/>
        <v>18.099999999999998</v>
      </c>
      <c r="F172" s="2">
        <v>84</v>
      </c>
      <c r="G172" s="2">
        <v>22</v>
      </c>
      <c r="H172" s="2">
        <v>58</v>
      </c>
      <c r="I172" s="2">
        <v>0</v>
      </c>
      <c r="J172" s="2">
        <v>96</v>
      </c>
      <c r="K172" s="2">
        <v>1.8</v>
      </c>
      <c r="L172" s="2">
        <v>21.26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31.7</v>
      </c>
      <c r="C173" s="2">
        <v>15.1</v>
      </c>
      <c r="D173" s="2">
        <v>23.3</v>
      </c>
      <c r="E173" s="31">
        <f t="shared" si="17"/>
        <v>16.6</v>
      </c>
      <c r="F173" s="2">
        <v>85</v>
      </c>
      <c r="G173" s="2">
        <v>23</v>
      </c>
      <c r="H173" s="2">
        <v>58</v>
      </c>
      <c r="I173" s="2">
        <v>0</v>
      </c>
      <c r="J173" s="2">
        <v>133</v>
      </c>
      <c r="K173" s="2">
        <v>1.7</v>
      </c>
      <c r="L173" s="2">
        <v>20.94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30.7</v>
      </c>
      <c r="C174" s="2">
        <v>15.9</v>
      </c>
      <c r="D174" s="2">
        <v>24.1</v>
      </c>
      <c r="E174" s="31">
        <f t="shared" si="17"/>
        <v>14.799999999999999</v>
      </c>
      <c r="F174" s="2">
        <v>79</v>
      </c>
      <c r="G174" s="2">
        <v>29</v>
      </c>
      <c r="H174" s="2">
        <v>55</v>
      </c>
      <c r="I174" s="2">
        <v>0</v>
      </c>
      <c r="J174" s="2">
        <v>169</v>
      </c>
      <c r="K174" s="2">
        <v>1.6</v>
      </c>
      <c r="L174" s="2">
        <v>20.12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29.9</v>
      </c>
      <c r="C175" s="2">
        <v>16.5</v>
      </c>
      <c r="D175" s="2">
        <v>24.3</v>
      </c>
      <c r="E175" s="31">
        <f t="shared" si="17"/>
        <v>13.399999999999999</v>
      </c>
      <c r="F175" s="2">
        <v>78</v>
      </c>
      <c r="G175" s="2">
        <v>28</v>
      </c>
      <c r="H175" s="2">
        <v>56</v>
      </c>
      <c r="I175" s="2">
        <v>0</v>
      </c>
      <c r="J175" s="2">
        <v>218</v>
      </c>
      <c r="K175" s="2">
        <v>1.5</v>
      </c>
      <c r="L175" s="2">
        <v>20.46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29.7</v>
      </c>
      <c r="C176" s="2">
        <v>16.9</v>
      </c>
      <c r="D176" s="2">
        <v>24.1</v>
      </c>
      <c r="E176" s="31">
        <f t="shared" si="17"/>
        <v>12.8</v>
      </c>
      <c r="F176" s="2">
        <v>83</v>
      </c>
      <c r="G176" s="2">
        <v>38</v>
      </c>
      <c r="H176" s="2">
        <v>63</v>
      </c>
      <c r="I176" s="2">
        <v>0</v>
      </c>
      <c r="J176" s="2">
        <v>205</v>
      </c>
      <c r="K176" s="2">
        <v>1.5</v>
      </c>
      <c r="L176" s="2">
        <v>19.67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29.1</v>
      </c>
      <c r="C177" s="2">
        <v>16.2</v>
      </c>
      <c r="D177" s="2">
        <v>23.8</v>
      </c>
      <c r="E177" s="31">
        <f t="shared" si="17"/>
        <v>12.900000000000002</v>
      </c>
      <c r="F177" s="2">
        <v>83</v>
      </c>
      <c r="G177" s="2">
        <v>25</v>
      </c>
      <c r="H177" s="2">
        <v>59</v>
      </c>
      <c r="I177" s="2">
        <v>0</v>
      </c>
      <c r="J177" s="2">
        <v>217</v>
      </c>
      <c r="K177" s="2">
        <v>1.7</v>
      </c>
      <c r="L177" s="2">
        <v>19.67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29.4</v>
      </c>
      <c r="C178" s="2">
        <v>15.6</v>
      </c>
      <c r="D178" s="2">
        <v>23.7</v>
      </c>
      <c r="E178" s="31">
        <f t="shared" si="17"/>
        <v>13.799999999999999</v>
      </c>
      <c r="F178" s="2">
        <v>87</v>
      </c>
      <c r="G178" s="2">
        <v>41</v>
      </c>
      <c r="H178" s="2">
        <v>64</v>
      </c>
      <c r="I178" s="2">
        <v>0</v>
      </c>
      <c r="J178" s="2">
        <v>137</v>
      </c>
      <c r="K178" s="2">
        <v>1.9</v>
      </c>
      <c r="L178" s="2">
        <v>20.48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28.6</v>
      </c>
      <c r="C179" s="2">
        <v>19.3</v>
      </c>
      <c r="D179" s="2">
        <v>24.4</v>
      </c>
      <c r="E179" s="31">
        <f t="shared" si="17"/>
        <v>9.3</v>
      </c>
      <c r="F179" s="2">
        <v>86</v>
      </c>
      <c r="G179" s="2">
        <v>52</v>
      </c>
      <c r="H179" s="2">
        <v>72</v>
      </c>
      <c r="I179" s="2">
        <v>0</v>
      </c>
      <c r="J179" s="2">
        <v>190</v>
      </c>
      <c r="K179" s="2">
        <v>1.7</v>
      </c>
      <c r="L179" s="2">
        <v>19.39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30.1</v>
      </c>
      <c r="C180" s="2">
        <v>19.2</v>
      </c>
      <c r="D180" s="2">
        <v>24.3</v>
      </c>
      <c r="E180" s="31">
        <f t="shared" si="17"/>
        <v>10.900000000000002</v>
      </c>
      <c r="F180" s="2">
        <v>90</v>
      </c>
      <c r="G180" s="2">
        <v>38</v>
      </c>
      <c r="H180" s="2">
        <v>69</v>
      </c>
      <c r="I180" s="2">
        <v>0</v>
      </c>
      <c r="J180" s="2">
        <v>219</v>
      </c>
      <c r="K180" s="2">
        <v>1.8</v>
      </c>
      <c r="L180" s="2">
        <v>19.97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27.7</v>
      </c>
      <c r="C181" s="2">
        <v>18.2</v>
      </c>
      <c r="D181" s="2">
        <v>23.7</v>
      </c>
      <c r="E181" s="31">
        <f t="shared" si="17"/>
        <v>9.5</v>
      </c>
      <c r="F181" s="2">
        <v>85</v>
      </c>
      <c r="G181" s="2">
        <v>31</v>
      </c>
      <c r="H181" s="2">
        <v>63</v>
      </c>
      <c r="I181" s="2">
        <v>0</v>
      </c>
      <c r="J181" s="2">
        <v>176</v>
      </c>
      <c r="K181" s="2">
        <v>2.3</v>
      </c>
      <c r="L181" s="2">
        <v>19.39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28.5</v>
      </c>
      <c r="C182" s="2">
        <v>17.9</v>
      </c>
      <c r="D182" s="2">
        <v>23.8</v>
      </c>
      <c r="E182" s="31">
        <f t="shared" si="17"/>
        <v>10.600000000000001</v>
      </c>
      <c r="F182" s="2">
        <v>87</v>
      </c>
      <c r="G182" s="2">
        <v>39</v>
      </c>
      <c r="H182" s="2">
        <v>64</v>
      </c>
      <c r="I182" s="2">
        <v>0</v>
      </c>
      <c r="J182" s="2">
        <v>213</v>
      </c>
      <c r="K182" s="2">
        <v>1.7</v>
      </c>
      <c r="L182" s="2">
        <v>19.84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32.8</v>
      </c>
      <c r="C183" s="2">
        <v>19</v>
      </c>
      <c r="D183" s="2">
        <v>26</v>
      </c>
      <c r="E183" s="31">
        <f t="shared" si="17"/>
        <v>13.799999999999997</v>
      </c>
      <c r="F183" s="2">
        <v>82</v>
      </c>
      <c r="G183" s="2">
        <v>27</v>
      </c>
      <c r="H183" s="2">
        <v>52</v>
      </c>
      <c r="I183" s="2">
        <v>0</v>
      </c>
      <c r="J183" s="2">
        <v>80</v>
      </c>
      <c r="K183" s="2">
        <v>2</v>
      </c>
      <c r="L183" s="2">
        <v>18.49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30.8</v>
      </c>
      <c r="C184" s="2">
        <v>17.8</v>
      </c>
      <c r="D184" s="2">
        <v>25</v>
      </c>
      <c r="E184" s="31">
        <f t="shared" si="17"/>
        <v>13</v>
      </c>
      <c r="F184" s="2">
        <v>82</v>
      </c>
      <c r="G184" s="2">
        <v>25</v>
      </c>
      <c r="H184" s="2">
        <v>54</v>
      </c>
      <c r="I184" s="2">
        <v>0</v>
      </c>
      <c r="J184" s="2">
        <v>182</v>
      </c>
      <c r="K184" s="2">
        <v>1.9</v>
      </c>
      <c r="L184" s="2">
        <v>19.26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28.6</v>
      </c>
      <c r="C185" s="2">
        <v>19.4</v>
      </c>
      <c r="D185" s="2">
        <v>24.5</v>
      </c>
      <c r="E185" s="31">
        <f t="shared" si="17"/>
        <v>9.200000000000003</v>
      </c>
      <c r="F185" s="2">
        <v>88</v>
      </c>
      <c r="G185" s="2">
        <v>49</v>
      </c>
      <c r="H185" s="2">
        <v>70</v>
      </c>
      <c r="I185" s="2">
        <v>0</v>
      </c>
      <c r="J185" s="2">
        <v>198</v>
      </c>
      <c r="K185" s="2">
        <v>1.7</v>
      </c>
      <c r="L185" s="2">
        <v>19.75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30.2</v>
      </c>
      <c r="C186" s="2">
        <v>19</v>
      </c>
      <c r="D186" s="2">
        <v>25.4</v>
      </c>
      <c r="E186" s="31">
        <f t="shared" si="17"/>
        <v>11.2</v>
      </c>
      <c r="F186" s="2">
        <v>86</v>
      </c>
      <c r="G186" s="2">
        <v>40</v>
      </c>
      <c r="H186" s="2">
        <v>65</v>
      </c>
      <c r="I186" s="2">
        <v>0</v>
      </c>
      <c r="J186" s="2">
        <v>212</v>
      </c>
      <c r="K186" s="2">
        <v>1.6</v>
      </c>
      <c r="L186" s="2">
        <v>18.92</v>
      </c>
      <c r="M186">
        <f t="shared" si="25"/>
        <v>0</v>
      </c>
      <c r="N186">
        <f>SUM(M157:M186)</f>
        <v>1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1</v>
      </c>
      <c r="S186">
        <f t="shared" si="20"/>
        <v>0</v>
      </c>
      <c r="T186">
        <f>SUM(S157:S186)</f>
        <v>1</v>
      </c>
      <c r="U186">
        <f t="shared" si="21"/>
        <v>0</v>
      </c>
      <c r="V186">
        <f>SUM(U157:U186)</f>
        <v>1</v>
      </c>
      <c r="W186">
        <f t="shared" si="22"/>
        <v>0</v>
      </c>
      <c r="X186">
        <f>SUM(W157:W186)</f>
        <v>1</v>
      </c>
    </row>
    <row r="187" spans="1:23" ht="12.75">
      <c r="A187" s="29">
        <f t="shared" si="23"/>
        <v>41091</v>
      </c>
      <c r="B187" s="2">
        <v>32</v>
      </c>
      <c r="C187" s="2">
        <v>19.6</v>
      </c>
      <c r="D187" s="2">
        <v>26.1</v>
      </c>
      <c r="E187" s="31">
        <f t="shared" si="17"/>
        <v>12.399999999999999</v>
      </c>
      <c r="F187" s="2">
        <v>82</v>
      </c>
      <c r="G187" s="2">
        <v>37</v>
      </c>
      <c r="H187" s="2">
        <v>62</v>
      </c>
      <c r="I187" s="2">
        <v>0</v>
      </c>
      <c r="J187" s="2">
        <v>229</v>
      </c>
      <c r="K187" s="2">
        <v>1.6</v>
      </c>
      <c r="L187" s="2">
        <v>18.94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31.6</v>
      </c>
      <c r="C188" s="2">
        <v>20.5</v>
      </c>
      <c r="D188" s="2">
        <v>25.9</v>
      </c>
      <c r="E188" s="2">
        <f t="shared" si="17"/>
        <v>11.100000000000001</v>
      </c>
      <c r="F188" s="2">
        <v>86</v>
      </c>
      <c r="G188" s="2">
        <v>29</v>
      </c>
      <c r="H188" s="2">
        <v>65</v>
      </c>
      <c r="I188" s="2">
        <v>0</v>
      </c>
      <c r="J188" s="2">
        <v>197</v>
      </c>
      <c r="K188" s="2">
        <v>1.7</v>
      </c>
      <c r="L188" s="2">
        <v>19.3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28.6</v>
      </c>
      <c r="C189" s="2">
        <v>17.8</v>
      </c>
      <c r="D189" s="2">
        <v>24</v>
      </c>
      <c r="E189" s="2">
        <f t="shared" si="17"/>
        <v>10.8</v>
      </c>
      <c r="F189" s="2">
        <v>88</v>
      </c>
      <c r="G189" s="2">
        <v>45</v>
      </c>
      <c r="H189" s="2">
        <v>71</v>
      </c>
      <c r="I189" s="2">
        <v>0</v>
      </c>
      <c r="J189" s="2">
        <v>185</v>
      </c>
      <c r="K189" s="2">
        <v>2</v>
      </c>
      <c r="L189" s="2">
        <v>17.12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27.3</v>
      </c>
      <c r="C190" s="2">
        <v>17.3</v>
      </c>
      <c r="D190" s="2">
        <v>22.8</v>
      </c>
      <c r="E190" s="2">
        <f t="shared" si="17"/>
        <v>10</v>
      </c>
      <c r="F190" s="2">
        <v>87</v>
      </c>
      <c r="G190" s="2">
        <v>49</v>
      </c>
      <c r="H190" s="2">
        <v>68</v>
      </c>
      <c r="I190" s="2">
        <v>0</v>
      </c>
      <c r="J190" s="2">
        <v>181</v>
      </c>
      <c r="K190" s="2">
        <v>2</v>
      </c>
      <c r="L190" s="2">
        <v>19.57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27.3</v>
      </c>
      <c r="C191" s="2">
        <v>16.7</v>
      </c>
      <c r="D191" s="2">
        <v>22.5</v>
      </c>
      <c r="E191" s="2">
        <f t="shared" si="17"/>
        <v>10.600000000000001</v>
      </c>
      <c r="F191" s="2">
        <v>87</v>
      </c>
      <c r="G191" s="2">
        <v>44</v>
      </c>
      <c r="H191" s="2">
        <v>66</v>
      </c>
      <c r="I191" s="2">
        <v>0</v>
      </c>
      <c r="J191" s="2">
        <v>182</v>
      </c>
      <c r="K191" s="2">
        <v>1.9</v>
      </c>
      <c r="L191" s="2">
        <v>20.01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27.4</v>
      </c>
      <c r="C192" s="2">
        <v>16.1</v>
      </c>
      <c r="D192" s="2">
        <v>22.8</v>
      </c>
      <c r="E192" s="2">
        <f t="shared" si="17"/>
        <v>11.299999999999997</v>
      </c>
      <c r="F192" s="2">
        <v>88</v>
      </c>
      <c r="G192" s="2">
        <v>48</v>
      </c>
      <c r="H192" s="2">
        <v>68</v>
      </c>
      <c r="I192" s="2">
        <v>0</v>
      </c>
      <c r="J192" s="2">
        <v>212</v>
      </c>
      <c r="K192" s="2">
        <v>2</v>
      </c>
      <c r="L192" s="2">
        <v>20.3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28.6</v>
      </c>
      <c r="C193" s="2">
        <v>18.5</v>
      </c>
      <c r="D193" s="2">
        <v>24.3</v>
      </c>
      <c r="E193" s="2">
        <f t="shared" si="17"/>
        <v>10.100000000000001</v>
      </c>
      <c r="F193" s="2">
        <v>86</v>
      </c>
      <c r="G193" s="2">
        <v>47</v>
      </c>
      <c r="H193" s="2">
        <v>69</v>
      </c>
      <c r="I193" s="2">
        <v>0</v>
      </c>
      <c r="J193" s="2">
        <v>184</v>
      </c>
      <c r="K193" s="2">
        <v>2</v>
      </c>
      <c r="L193" s="2">
        <v>19.96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29.1</v>
      </c>
      <c r="C194" s="2">
        <v>19.4</v>
      </c>
      <c r="D194" s="2">
        <v>24.8</v>
      </c>
      <c r="E194" s="2">
        <f t="shared" si="17"/>
        <v>9.700000000000003</v>
      </c>
      <c r="F194" s="2">
        <v>86</v>
      </c>
      <c r="G194" s="2">
        <v>45</v>
      </c>
      <c r="H194" s="2">
        <v>67</v>
      </c>
      <c r="I194" s="2">
        <v>0</v>
      </c>
      <c r="J194" s="2">
        <v>171</v>
      </c>
      <c r="K194" s="2">
        <v>2</v>
      </c>
      <c r="L194" s="2">
        <v>19.78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29.9</v>
      </c>
      <c r="C195" s="2">
        <v>17.7</v>
      </c>
      <c r="D195" s="2">
        <v>24.3</v>
      </c>
      <c r="E195" s="2">
        <f t="shared" si="17"/>
        <v>12.2</v>
      </c>
      <c r="F195" s="2">
        <v>87</v>
      </c>
      <c r="G195" s="2">
        <v>38</v>
      </c>
      <c r="H195" s="2">
        <v>63</v>
      </c>
      <c r="I195" s="2">
        <v>0</v>
      </c>
      <c r="J195" s="2">
        <v>181</v>
      </c>
      <c r="K195" s="2">
        <v>1.6</v>
      </c>
      <c r="L195" s="2">
        <v>19.02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29.9</v>
      </c>
      <c r="C196" s="2">
        <v>18.5</v>
      </c>
      <c r="D196" s="2">
        <v>24.8</v>
      </c>
      <c r="E196" s="2">
        <f t="shared" si="17"/>
        <v>11.399999999999999</v>
      </c>
      <c r="F196" s="2">
        <v>85</v>
      </c>
      <c r="G196" s="2">
        <v>41</v>
      </c>
      <c r="H196" s="2">
        <v>64</v>
      </c>
      <c r="I196" s="2">
        <v>0</v>
      </c>
      <c r="J196" s="2">
        <v>171</v>
      </c>
      <c r="K196" s="2">
        <v>2</v>
      </c>
      <c r="L196" s="2">
        <v>19.71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29.3</v>
      </c>
      <c r="C197" s="2">
        <v>18</v>
      </c>
      <c r="D197" s="2">
        <v>24.1</v>
      </c>
      <c r="E197" s="2">
        <f t="shared" si="17"/>
        <v>11.3</v>
      </c>
      <c r="F197" s="2">
        <v>86</v>
      </c>
      <c r="G197" s="2">
        <v>41</v>
      </c>
      <c r="H197" s="2">
        <v>70</v>
      </c>
      <c r="I197" s="2">
        <v>0</v>
      </c>
      <c r="J197" s="2">
        <v>174</v>
      </c>
      <c r="K197" s="2">
        <v>1.9</v>
      </c>
      <c r="L197" s="2">
        <v>19.27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28.4</v>
      </c>
      <c r="C198" s="2">
        <v>18.1</v>
      </c>
      <c r="D198" s="2">
        <v>23.6</v>
      </c>
      <c r="E198" s="2">
        <f t="shared" si="17"/>
        <v>10.299999999999997</v>
      </c>
      <c r="F198" s="2">
        <v>90</v>
      </c>
      <c r="G198" s="2">
        <v>55</v>
      </c>
      <c r="H198" s="2">
        <v>77</v>
      </c>
      <c r="I198" s="2">
        <v>2.3</v>
      </c>
      <c r="J198" s="2">
        <v>120</v>
      </c>
      <c r="K198" s="2">
        <v>1.7</v>
      </c>
      <c r="L198" s="2">
        <v>10.84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27.7</v>
      </c>
      <c r="C199" s="2">
        <v>18.2</v>
      </c>
      <c r="D199" s="2">
        <v>23.5</v>
      </c>
      <c r="E199" s="2">
        <f aca="true" t="shared" si="26" ref="E199:E262">(B199-C199)</f>
        <v>9.5</v>
      </c>
      <c r="F199" s="2">
        <v>89</v>
      </c>
      <c r="G199" s="2">
        <v>42</v>
      </c>
      <c r="H199" s="2">
        <v>69</v>
      </c>
      <c r="I199" s="2">
        <v>0</v>
      </c>
      <c r="J199" s="2">
        <v>193</v>
      </c>
      <c r="K199" s="2">
        <v>2.6</v>
      </c>
      <c r="L199" s="2">
        <v>20.18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28.9</v>
      </c>
      <c r="C200" s="2">
        <v>18.5</v>
      </c>
      <c r="D200" s="2">
        <v>24.5</v>
      </c>
      <c r="E200" s="2">
        <f t="shared" si="26"/>
        <v>10.399999999999999</v>
      </c>
      <c r="F200" s="2">
        <v>88</v>
      </c>
      <c r="G200" s="2">
        <v>40</v>
      </c>
      <c r="H200" s="2">
        <v>67</v>
      </c>
      <c r="I200" s="2">
        <v>0</v>
      </c>
      <c r="J200" s="2">
        <v>223</v>
      </c>
      <c r="K200" s="2">
        <v>1.9</v>
      </c>
      <c r="L200" s="2">
        <v>19.82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29</v>
      </c>
      <c r="C201" s="2">
        <v>18.2</v>
      </c>
      <c r="D201" s="2">
        <v>24.3</v>
      </c>
      <c r="E201" s="2">
        <f t="shared" si="26"/>
        <v>10.8</v>
      </c>
      <c r="F201" s="2">
        <v>86</v>
      </c>
      <c r="G201" s="2">
        <v>44</v>
      </c>
      <c r="H201" s="2">
        <v>69</v>
      </c>
      <c r="I201" s="2">
        <v>0</v>
      </c>
      <c r="J201" s="2">
        <v>188</v>
      </c>
      <c r="K201" s="2">
        <v>2.2</v>
      </c>
      <c r="L201" s="2">
        <v>19.36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27.1</v>
      </c>
      <c r="C202" s="2">
        <v>17.7</v>
      </c>
      <c r="D202" s="2">
        <v>23.9</v>
      </c>
      <c r="E202" s="2">
        <f t="shared" si="26"/>
        <v>9.400000000000002</v>
      </c>
      <c r="F202" s="2">
        <v>87</v>
      </c>
      <c r="G202" s="2">
        <v>41</v>
      </c>
      <c r="H202" s="2">
        <v>63</v>
      </c>
      <c r="I202" s="2">
        <v>0</v>
      </c>
      <c r="J202" s="2">
        <v>124</v>
      </c>
      <c r="K202" s="2">
        <v>2</v>
      </c>
      <c r="L202" s="2">
        <v>17.55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28.9</v>
      </c>
      <c r="C203" s="2">
        <v>17.8</v>
      </c>
      <c r="D203" s="2">
        <v>24.1</v>
      </c>
      <c r="E203" s="2">
        <f t="shared" si="26"/>
        <v>11.099999999999998</v>
      </c>
      <c r="F203" s="2">
        <v>75</v>
      </c>
      <c r="G203" s="2">
        <v>32</v>
      </c>
      <c r="H203" s="2">
        <v>53</v>
      </c>
      <c r="I203" s="2">
        <v>0</v>
      </c>
      <c r="J203" s="2">
        <v>221</v>
      </c>
      <c r="K203" s="2">
        <v>2</v>
      </c>
      <c r="L203" s="2">
        <v>19.1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32.1</v>
      </c>
      <c r="C204" s="2">
        <v>19.8</v>
      </c>
      <c r="D204" s="2">
        <v>26.2</v>
      </c>
      <c r="E204" s="2">
        <f t="shared" si="26"/>
        <v>12.3</v>
      </c>
      <c r="F204" s="2">
        <v>61</v>
      </c>
      <c r="G204" s="2">
        <v>18</v>
      </c>
      <c r="H204" s="2">
        <v>35</v>
      </c>
      <c r="I204" s="2">
        <v>0</v>
      </c>
      <c r="J204" s="2">
        <v>354</v>
      </c>
      <c r="K204" s="2">
        <v>2.2</v>
      </c>
      <c r="L204" s="2">
        <v>20.19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29</v>
      </c>
      <c r="C205" s="2">
        <v>15.8</v>
      </c>
      <c r="D205" s="2">
        <v>23.5</v>
      </c>
      <c r="E205" s="2">
        <f t="shared" si="26"/>
        <v>13.2</v>
      </c>
      <c r="F205" s="2">
        <v>82</v>
      </c>
      <c r="G205" s="2">
        <v>31</v>
      </c>
      <c r="H205" s="2">
        <v>54</v>
      </c>
      <c r="I205" s="2">
        <v>0</v>
      </c>
      <c r="J205" s="2">
        <v>202</v>
      </c>
      <c r="K205" s="2">
        <v>1.8</v>
      </c>
      <c r="L205" s="2">
        <v>19.5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28.3</v>
      </c>
      <c r="C206" s="2">
        <v>16.5</v>
      </c>
      <c r="D206" s="2">
        <v>23.2</v>
      </c>
      <c r="E206" s="2">
        <f t="shared" si="26"/>
        <v>11.8</v>
      </c>
      <c r="F206" s="2">
        <v>90</v>
      </c>
      <c r="G206" s="2">
        <v>36</v>
      </c>
      <c r="H206" s="2">
        <v>62</v>
      </c>
      <c r="I206" s="2">
        <v>0</v>
      </c>
      <c r="J206" s="2">
        <v>198</v>
      </c>
      <c r="K206" s="2">
        <v>1.7</v>
      </c>
      <c r="L206" s="2">
        <v>20.08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29.4</v>
      </c>
      <c r="C207" s="2">
        <v>15.6</v>
      </c>
      <c r="D207" s="2">
        <v>23.4</v>
      </c>
      <c r="E207" s="2">
        <f t="shared" si="26"/>
        <v>13.799999999999999</v>
      </c>
      <c r="F207" s="2">
        <v>88</v>
      </c>
      <c r="G207" s="2">
        <v>28</v>
      </c>
      <c r="H207" s="2">
        <v>62</v>
      </c>
      <c r="I207" s="2">
        <v>0</v>
      </c>
      <c r="J207" s="2">
        <v>192</v>
      </c>
      <c r="K207" s="2">
        <v>1.8</v>
      </c>
      <c r="L207" s="2">
        <v>19.55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28.1</v>
      </c>
      <c r="C208" s="2">
        <v>18.4</v>
      </c>
      <c r="D208" s="2">
        <v>24</v>
      </c>
      <c r="E208" s="2">
        <f t="shared" si="26"/>
        <v>9.700000000000003</v>
      </c>
      <c r="F208" s="2">
        <v>88</v>
      </c>
      <c r="G208" s="2">
        <v>41</v>
      </c>
      <c r="H208" s="2">
        <v>60</v>
      </c>
      <c r="I208" s="2">
        <v>0</v>
      </c>
      <c r="J208" s="2">
        <v>212</v>
      </c>
      <c r="K208" s="2">
        <v>2</v>
      </c>
      <c r="L208" s="2">
        <v>16.98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27</v>
      </c>
      <c r="C209" s="2">
        <v>17.6</v>
      </c>
      <c r="D209" s="2">
        <v>21.3</v>
      </c>
      <c r="E209" s="2">
        <f t="shared" si="26"/>
        <v>9.399999999999999</v>
      </c>
      <c r="F209" s="2">
        <v>88</v>
      </c>
      <c r="G209" s="2">
        <v>40</v>
      </c>
      <c r="H209" s="2">
        <v>69</v>
      </c>
      <c r="I209" s="2">
        <v>22.4</v>
      </c>
      <c r="J209" s="2">
        <v>56</v>
      </c>
      <c r="K209" s="2">
        <v>2.4</v>
      </c>
      <c r="L209" s="2">
        <v>9.07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26.8</v>
      </c>
      <c r="C210" s="2">
        <v>16.3</v>
      </c>
      <c r="D210" s="2">
        <v>21.2</v>
      </c>
      <c r="E210" s="2">
        <f t="shared" si="26"/>
        <v>10.5</v>
      </c>
      <c r="F210" s="2">
        <v>89</v>
      </c>
      <c r="G210" s="2">
        <v>45</v>
      </c>
      <c r="H210" s="2">
        <v>70</v>
      </c>
      <c r="I210" s="2">
        <v>22.4</v>
      </c>
      <c r="J210" s="2">
        <v>59</v>
      </c>
      <c r="K210" s="2">
        <v>1.8</v>
      </c>
      <c r="L210" s="2">
        <v>12.37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25.8</v>
      </c>
      <c r="C211" s="2">
        <v>16.1</v>
      </c>
      <c r="D211" s="2">
        <v>21.8</v>
      </c>
      <c r="E211" s="2">
        <f t="shared" si="26"/>
        <v>9.7</v>
      </c>
      <c r="F211" s="2">
        <v>87</v>
      </c>
      <c r="G211" s="2">
        <v>57</v>
      </c>
      <c r="H211" s="2">
        <v>73</v>
      </c>
      <c r="I211" s="2">
        <v>0</v>
      </c>
      <c r="J211" s="2">
        <v>230</v>
      </c>
      <c r="K211" s="2">
        <v>1.8</v>
      </c>
      <c r="L211" s="2">
        <v>18.39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</v>
      </c>
      <c r="C212" s="2">
        <v>18.5</v>
      </c>
      <c r="D212" s="2">
        <v>23.5</v>
      </c>
      <c r="E212" s="2">
        <f t="shared" si="26"/>
        <v>8.5</v>
      </c>
      <c r="F212" s="2">
        <v>89</v>
      </c>
      <c r="G212" s="2">
        <v>54</v>
      </c>
      <c r="H212" s="2">
        <v>71</v>
      </c>
      <c r="I212" s="2">
        <v>0</v>
      </c>
      <c r="J212" s="2">
        <v>122</v>
      </c>
      <c r="K212" s="2">
        <v>2</v>
      </c>
      <c r="L212" s="2">
        <v>18.41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29.4</v>
      </c>
      <c r="C213" s="2">
        <v>18.6</v>
      </c>
      <c r="D213" s="2">
        <v>24.2</v>
      </c>
      <c r="E213" s="2">
        <f t="shared" si="26"/>
        <v>10.799999999999997</v>
      </c>
      <c r="F213" s="2">
        <v>88</v>
      </c>
      <c r="G213" s="2">
        <v>44</v>
      </c>
      <c r="H213" s="2">
        <v>69</v>
      </c>
      <c r="I213" s="2">
        <v>0</v>
      </c>
      <c r="J213" s="2">
        <v>198</v>
      </c>
      <c r="K213" s="2">
        <v>1.6</v>
      </c>
      <c r="L213" s="2">
        <v>19.1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30.3</v>
      </c>
      <c r="C214" s="2">
        <v>18.4</v>
      </c>
      <c r="D214" s="2">
        <v>24.1</v>
      </c>
      <c r="E214" s="2">
        <f t="shared" si="26"/>
        <v>11.900000000000002</v>
      </c>
      <c r="F214" s="2">
        <v>87</v>
      </c>
      <c r="G214" s="2">
        <v>44</v>
      </c>
      <c r="H214" s="2">
        <v>70</v>
      </c>
      <c r="I214" s="2">
        <v>0</v>
      </c>
      <c r="J214" s="2">
        <v>163</v>
      </c>
      <c r="K214" s="2">
        <v>1.5</v>
      </c>
      <c r="L214" s="2">
        <v>17.95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30.4</v>
      </c>
      <c r="C215" s="2">
        <v>17.6</v>
      </c>
      <c r="D215" s="2">
        <v>24.4</v>
      </c>
      <c r="E215" s="2">
        <f t="shared" si="26"/>
        <v>12.799999999999997</v>
      </c>
      <c r="F215" s="2">
        <v>89</v>
      </c>
      <c r="G215" s="2">
        <v>32</v>
      </c>
      <c r="H215" s="2">
        <v>67</v>
      </c>
      <c r="I215" s="2">
        <v>0</v>
      </c>
      <c r="J215" s="2">
        <v>192</v>
      </c>
      <c r="K215" s="2">
        <v>1.8</v>
      </c>
      <c r="L215" s="2">
        <v>18.2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28.8</v>
      </c>
      <c r="C216" s="2">
        <v>20.2</v>
      </c>
      <c r="D216" s="2">
        <v>24.7</v>
      </c>
      <c r="E216" s="2">
        <f t="shared" si="26"/>
        <v>8.600000000000001</v>
      </c>
      <c r="F216" s="2">
        <v>92</v>
      </c>
      <c r="G216" s="2">
        <v>53</v>
      </c>
      <c r="H216" s="2">
        <v>74</v>
      </c>
      <c r="I216" s="2">
        <v>0</v>
      </c>
      <c r="J216" s="2">
        <v>141</v>
      </c>
      <c r="K216" s="2">
        <v>1.8</v>
      </c>
      <c r="L216" s="2">
        <v>19.24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30</v>
      </c>
      <c r="C217" s="2">
        <v>16.4</v>
      </c>
      <c r="D217" s="2">
        <v>24.5</v>
      </c>
      <c r="E217" s="2">
        <f t="shared" si="26"/>
        <v>13.600000000000001</v>
      </c>
      <c r="F217" s="2">
        <v>85</v>
      </c>
      <c r="G217" s="2">
        <v>34</v>
      </c>
      <c r="H217" s="2">
        <v>60</v>
      </c>
      <c r="I217" s="2">
        <v>0</v>
      </c>
      <c r="J217" s="2">
        <v>133</v>
      </c>
      <c r="K217" s="2">
        <v>1.8</v>
      </c>
      <c r="L217" s="2">
        <v>19.69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30.7</v>
      </c>
      <c r="C218" s="2">
        <v>18.9</v>
      </c>
      <c r="D218" s="2">
        <v>25.5</v>
      </c>
      <c r="E218" s="2">
        <f t="shared" si="26"/>
        <v>11.8</v>
      </c>
      <c r="F218" s="2">
        <v>82</v>
      </c>
      <c r="G218" s="2">
        <v>34</v>
      </c>
      <c r="H218" s="2">
        <v>57</v>
      </c>
      <c r="I218" s="2">
        <v>0</v>
      </c>
      <c r="J218" s="2">
        <v>153</v>
      </c>
      <c r="K218" s="2">
        <v>1.8</v>
      </c>
      <c r="L218" s="2">
        <v>18.83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29</v>
      </c>
      <c r="C219" s="2">
        <v>18.6</v>
      </c>
      <c r="D219" s="2">
        <v>24.5</v>
      </c>
      <c r="E219" s="2">
        <f t="shared" si="26"/>
        <v>10.399999999999999</v>
      </c>
      <c r="F219" s="2">
        <v>89</v>
      </c>
      <c r="G219" s="2">
        <v>46</v>
      </c>
      <c r="H219" s="2">
        <v>69</v>
      </c>
      <c r="I219" s="2">
        <v>0</v>
      </c>
      <c r="J219" s="2">
        <v>182</v>
      </c>
      <c r="K219" s="2">
        <v>1.8</v>
      </c>
      <c r="L219" s="2">
        <v>18.92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29.1</v>
      </c>
      <c r="C220" s="2">
        <v>17.8</v>
      </c>
      <c r="D220" s="2">
        <v>24</v>
      </c>
      <c r="E220" s="2">
        <f t="shared" si="26"/>
        <v>11.3</v>
      </c>
      <c r="F220" s="2">
        <v>91</v>
      </c>
      <c r="G220" s="2">
        <v>41</v>
      </c>
      <c r="H220" s="2">
        <v>69</v>
      </c>
      <c r="I220" s="2">
        <v>0</v>
      </c>
      <c r="J220" s="2">
        <v>177</v>
      </c>
      <c r="K220" s="2">
        <v>1.8</v>
      </c>
      <c r="L220" s="2">
        <v>18.98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31.3</v>
      </c>
      <c r="C221" s="2">
        <v>16.2</v>
      </c>
      <c r="D221" s="2">
        <v>24</v>
      </c>
      <c r="E221" s="2">
        <f t="shared" si="26"/>
        <v>15.100000000000001</v>
      </c>
      <c r="F221" s="2">
        <v>83</v>
      </c>
      <c r="G221" s="2">
        <v>29</v>
      </c>
      <c r="H221" s="2">
        <v>58</v>
      </c>
      <c r="I221" s="2">
        <v>0</v>
      </c>
      <c r="J221" s="2">
        <v>141</v>
      </c>
      <c r="K221" s="2">
        <v>1.7</v>
      </c>
      <c r="L221" s="2">
        <v>19.32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32.5</v>
      </c>
      <c r="C222" s="2">
        <v>17.7</v>
      </c>
      <c r="D222" s="2">
        <v>25.2</v>
      </c>
      <c r="E222" s="2">
        <f t="shared" si="26"/>
        <v>14.8</v>
      </c>
      <c r="F222" s="2">
        <v>79</v>
      </c>
      <c r="G222" s="2">
        <v>22</v>
      </c>
      <c r="H222" s="2">
        <v>51</v>
      </c>
      <c r="I222" s="2">
        <v>0</v>
      </c>
      <c r="J222" s="2">
        <v>139</v>
      </c>
      <c r="K222" s="2">
        <v>1.8</v>
      </c>
      <c r="L222" s="2">
        <v>18.52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34.2</v>
      </c>
      <c r="C223" s="2">
        <v>18.5</v>
      </c>
      <c r="D223" s="2">
        <v>25.9</v>
      </c>
      <c r="E223" s="2">
        <f t="shared" si="26"/>
        <v>15.700000000000003</v>
      </c>
      <c r="F223" s="2">
        <v>81</v>
      </c>
      <c r="G223" s="2">
        <v>18</v>
      </c>
      <c r="H223" s="2">
        <v>53</v>
      </c>
      <c r="I223" s="2">
        <v>0</v>
      </c>
      <c r="J223" s="2">
        <v>130</v>
      </c>
      <c r="K223" s="2">
        <v>1.6</v>
      </c>
      <c r="L223" s="2">
        <v>16.34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33.9</v>
      </c>
      <c r="C224" s="2">
        <v>19.1</v>
      </c>
      <c r="D224" s="2">
        <v>26.3</v>
      </c>
      <c r="E224" s="2">
        <f t="shared" si="26"/>
        <v>14.799999999999997</v>
      </c>
      <c r="F224" s="2">
        <v>80</v>
      </c>
      <c r="G224" s="2">
        <v>28</v>
      </c>
      <c r="H224" s="2">
        <v>56</v>
      </c>
      <c r="I224" s="2">
        <v>0</v>
      </c>
      <c r="J224" s="2">
        <v>70</v>
      </c>
      <c r="K224" s="2">
        <v>1.6</v>
      </c>
      <c r="L224" s="2">
        <v>15.79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30.6</v>
      </c>
      <c r="C225" s="2">
        <v>17.7</v>
      </c>
      <c r="D225" s="2">
        <v>24.9</v>
      </c>
      <c r="E225" s="2">
        <f t="shared" si="26"/>
        <v>12.900000000000002</v>
      </c>
      <c r="F225" s="2">
        <v>86</v>
      </c>
      <c r="G225" s="2">
        <v>37</v>
      </c>
      <c r="H225" s="2">
        <v>64</v>
      </c>
      <c r="I225" s="2">
        <v>0</v>
      </c>
      <c r="J225" s="2">
        <v>136</v>
      </c>
      <c r="K225" s="2">
        <v>1.9</v>
      </c>
      <c r="L225" s="2">
        <v>18.86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30.1</v>
      </c>
      <c r="C226" s="2">
        <v>17</v>
      </c>
      <c r="D226" s="2">
        <v>24.6</v>
      </c>
      <c r="E226" s="2">
        <f t="shared" si="26"/>
        <v>13.100000000000001</v>
      </c>
      <c r="F226" s="2">
        <v>82</v>
      </c>
      <c r="G226" s="2">
        <v>40</v>
      </c>
      <c r="H226" s="2">
        <v>61</v>
      </c>
      <c r="I226" s="2">
        <v>0</v>
      </c>
      <c r="J226" s="2">
        <v>128</v>
      </c>
      <c r="K226" s="2">
        <v>1.8</v>
      </c>
      <c r="L226" s="2">
        <v>18.53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30.3</v>
      </c>
      <c r="C227" s="2">
        <v>18.2</v>
      </c>
      <c r="D227" s="2">
        <v>24.2</v>
      </c>
      <c r="E227" s="2">
        <f t="shared" si="26"/>
        <v>12.100000000000001</v>
      </c>
      <c r="F227" s="2">
        <v>83</v>
      </c>
      <c r="G227" s="2">
        <v>41</v>
      </c>
      <c r="H227" s="2">
        <v>62</v>
      </c>
      <c r="I227" s="2">
        <v>0</v>
      </c>
      <c r="J227" s="2">
        <v>8</v>
      </c>
      <c r="K227" s="2">
        <v>1.9</v>
      </c>
      <c r="L227" s="2">
        <v>15.45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31.4</v>
      </c>
      <c r="C228" s="2">
        <v>16</v>
      </c>
      <c r="D228" s="2">
        <v>24.5</v>
      </c>
      <c r="E228" s="2">
        <f t="shared" si="26"/>
        <v>15.399999999999999</v>
      </c>
      <c r="F228" s="2">
        <v>85</v>
      </c>
      <c r="G228" s="2">
        <v>19</v>
      </c>
      <c r="H228" s="2">
        <v>49</v>
      </c>
      <c r="I228" s="2">
        <v>0</v>
      </c>
      <c r="J228" s="2">
        <v>63</v>
      </c>
      <c r="K228" s="2">
        <v>2.2</v>
      </c>
      <c r="L228" s="2">
        <v>18.84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29.5</v>
      </c>
      <c r="C229" s="2">
        <v>15.1</v>
      </c>
      <c r="D229" s="2">
        <v>23.7</v>
      </c>
      <c r="E229" s="2">
        <f t="shared" si="26"/>
        <v>14.4</v>
      </c>
      <c r="F229" s="2">
        <v>88</v>
      </c>
      <c r="G229" s="2">
        <v>23</v>
      </c>
      <c r="H229" s="2">
        <v>52</v>
      </c>
      <c r="I229" s="2">
        <v>0</v>
      </c>
      <c r="J229" s="2">
        <v>196</v>
      </c>
      <c r="K229" s="2">
        <v>1.9</v>
      </c>
      <c r="L229" s="2">
        <v>18.6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29.1</v>
      </c>
      <c r="C230" s="2">
        <v>19.3</v>
      </c>
      <c r="D230" s="2">
        <v>24.3</v>
      </c>
      <c r="E230" s="2">
        <f t="shared" si="26"/>
        <v>9.8</v>
      </c>
      <c r="F230" s="2">
        <v>89</v>
      </c>
      <c r="G230" s="2">
        <v>42</v>
      </c>
      <c r="H230" s="2">
        <v>69</v>
      </c>
      <c r="I230" s="2">
        <v>0</v>
      </c>
      <c r="J230" s="2">
        <v>130</v>
      </c>
      <c r="K230" s="2">
        <v>2</v>
      </c>
      <c r="L230" s="2">
        <v>16.67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29.5</v>
      </c>
      <c r="C231" s="2">
        <v>17.5</v>
      </c>
      <c r="D231" s="2">
        <v>24.3</v>
      </c>
      <c r="E231" s="2">
        <f t="shared" si="26"/>
        <v>12</v>
      </c>
      <c r="F231" s="2">
        <v>86</v>
      </c>
      <c r="G231" s="2">
        <v>41</v>
      </c>
      <c r="H231" s="2">
        <v>65</v>
      </c>
      <c r="I231" s="2">
        <v>0</v>
      </c>
      <c r="J231" s="2">
        <v>192</v>
      </c>
      <c r="K231" s="2">
        <v>1.9</v>
      </c>
      <c r="L231" s="2">
        <v>17.8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29.8</v>
      </c>
      <c r="C232" s="2">
        <v>18</v>
      </c>
      <c r="D232" s="2">
        <v>24.5</v>
      </c>
      <c r="E232" s="2">
        <f t="shared" si="26"/>
        <v>11.8</v>
      </c>
      <c r="F232" s="2">
        <v>86</v>
      </c>
      <c r="G232" s="2">
        <v>42</v>
      </c>
      <c r="H232" s="2">
        <v>68</v>
      </c>
      <c r="I232" s="2">
        <v>0</v>
      </c>
      <c r="J232" s="2">
        <v>191</v>
      </c>
      <c r="K232" s="2">
        <v>1.9</v>
      </c>
      <c r="L232" s="2">
        <v>17.68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28</v>
      </c>
      <c r="C233" s="2">
        <v>21.3</v>
      </c>
      <c r="D233" s="2">
        <v>25.1</v>
      </c>
      <c r="E233" s="2">
        <f t="shared" si="26"/>
        <v>6.699999999999999</v>
      </c>
      <c r="F233" s="2">
        <v>90</v>
      </c>
      <c r="G233" s="2">
        <v>53</v>
      </c>
      <c r="H233" s="2">
        <v>75</v>
      </c>
      <c r="I233" s="2">
        <v>0</v>
      </c>
      <c r="J233" s="2">
        <v>182</v>
      </c>
      <c r="K233" s="2">
        <v>2.2</v>
      </c>
      <c r="L233" s="2">
        <v>17.36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30.7</v>
      </c>
      <c r="C234" s="2">
        <v>19.9</v>
      </c>
      <c r="D234" s="2">
        <v>25.9</v>
      </c>
      <c r="E234" s="2">
        <f t="shared" si="26"/>
        <v>10.8</v>
      </c>
      <c r="F234" s="2">
        <v>90</v>
      </c>
      <c r="G234" s="2">
        <v>46</v>
      </c>
      <c r="H234" s="2">
        <v>66</v>
      </c>
      <c r="I234" s="2">
        <v>0</v>
      </c>
      <c r="J234" s="2">
        <v>123</v>
      </c>
      <c r="K234" s="2">
        <v>1.7</v>
      </c>
      <c r="L234" s="2">
        <v>17.24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32.1</v>
      </c>
      <c r="C235" s="2">
        <v>20.1</v>
      </c>
      <c r="D235" s="2">
        <v>26.8</v>
      </c>
      <c r="E235" s="2">
        <f t="shared" si="26"/>
        <v>12</v>
      </c>
      <c r="F235" s="2">
        <v>76</v>
      </c>
      <c r="G235" s="2">
        <v>27</v>
      </c>
      <c r="H235" s="2">
        <v>50</v>
      </c>
      <c r="I235" s="2">
        <v>0</v>
      </c>
      <c r="J235" s="2">
        <v>169</v>
      </c>
      <c r="K235" s="2">
        <v>1.9</v>
      </c>
      <c r="L235" s="2">
        <v>17.46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31.6</v>
      </c>
      <c r="C236" s="2">
        <v>18.3</v>
      </c>
      <c r="D236" s="2">
        <v>26</v>
      </c>
      <c r="E236" s="2">
        <f t="shared" si="26"/>
        <v>13.3</v>
      </c>
      <c r="F236" s="2">
        <v>64</v>
      </c>
      <c r="G236" s="2">
        <v>26</v>
      </c>
      <c r="H236" s="2">
        <v>44</v>
      </c>
      <c r="I236" s="2">
        <v>0</v>
      </c>
      <c r="J236" s="2">
        <v>155</v>
      </c>
      <c r="K236" s="2">
        <v>1.8</v>
      </c>
      <c r="L236" s="2">
        <v>17.6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32.6</v>
      </c>
      <c r="C237" s="2">
        <v>18.4</v>
      </c>
      <c r="D237" s="2">
        <v>25.1</v>
      </c>
      <c r="E237" s="2">
        <f t="shared" si="26"/>
        <v>14.200000000000003</v>
      </c>
      <c r="F237" s="2">
        <v>76</v>
      </c>
      <c r="G237" s="2">
        <v>19</v>
      </c>
      <c r="H237" s="2">
        <v>52</v>
      </c>
      <c r="I237" s="2">
        <v>0</v>
      </c>
      <c r="J237" s="2">
        <v>129</v>
      </c>
      <c r="K237" s="2">
        <v>1.9</v>
      </c>
      <c r="L237" s="2">
        <v>18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29.8</v>
      </c>
      <c r="C238" s="2">
        <v>17.5</v>
      </c>
      <c r="D238" s="2">
        <v>24.2</v>
      </c>
      <c r="E238" s="2">
        <f t="shared" si="26"/>
        <v>12.3</v>
      </c>
      <c r="F238" s="2">
        <v>85</v>
      </c>
      <c r="G238" s="2">
        <v>41</v>
      </c>
      <c r="H238" s="2">
        <v>65</v>
      </c>
      <c r="I238" s="2">
        <v>0</v>
      </c>
      <c r="J238" s="2">
        <v>171</v>
      </c>
      <c r="K238" s="2">
        <v>1.8</v>
      </c>
      <c r="L238" s="2">
        <v>16.96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29.7</v>
      </c>
      <c r="C239" s="2">
        <v>20.1</v>
      </c>
      <c r="D239" s="2">
        <v>25.3</v>
      </c>
      <c r="E239" s="2">
        <f t="shared" si="26"/>
        <v>9.599999999999998</v>
      </c>
      <c r="F239" s="2">
        <v>89</v>
      </c>
      <c r="G239" s="2">
        <v>52</v>
      </c>
      <c r="H239" s="2">
        <v>75</v>
      </c>
      <c r="I239" s="2">
        <v>0</v>
      </c>
      <c r="J239" s="2">
        <v>160</v>
      </c>
      <c r="K239" s="2">
        <v>1.7</v>
      </c>
      <c r="L239" s="2">
        <v>16.7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30</v>
      </c>
      <c r="C240" s="2">
        <v>20.1</v>
      </c>
      <c r="D240" s="2">
        <v>25.1</v>
      </c>
      <c r="E240" s="2">
        <f t="shared" si="26"/>
        <v>9.899999999999999</v>
      </c>
      <c r="F240" s="2">
        <v>91</v>
      </c>
      <c r="G240" s="2">
        <v>53</v>
      </c>
      <c r="H240" s="2">
        <v>75</v>
      </c>
      <c r="I240" s="2">
        <v>0</v>
      </c>
      <c r="J240" s="2">
        <v>173</v>
      </c>
      <c r="K240" s="2">
        <v>1.7</v>
      </c>
      <c r="L240" s="2">
        <v>16.53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29</v>
      </c>
      <c r="C241" s="2">
        <v>20.3</v>
      </c>
      <c r="D241" s="2">
        <v>24.6</v>
      </c>
      <c r="E241" s="2">
        <f t="shared" si="26"/>
        <v>8.7</v>
      </c>
      <c r="F241" s="2">
        <v>90</v>
      </c>
      <c r="G241" s="2">
        <v>52</v>
      </c>
      <c r="H241" s="2">
        <v>76</v>
      </c>
      <c r="I241" s="2">
        <v>0</v>
      </c>
      <c r="J241" s="2">
        <v>175</v>
      </c>
      <c r="K241" s="2">
        <v>1.9</v>
      </c>
      <c r="L241" s="2">
        <v>15.22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29.2</v>
      </c>
      <c r="C242" s="2">
        <v>19.1</v>
      </c>
      <c r="D242" s="2">
        <v>24.1</v>
      </c>
      <c r="E242" s="2">
        <f t="shared" si="26"/>
        <v>10.099999999999998</v>
      </c>
      <c r="F242" s="2">
        <v>92</v>
      </c>
      <c r="G242" s="2">
        <v>49</v>
      </c>
      <c r="H242" s="2">
        <v>76</v>
      </c>
      <c r="I242" s="2">
        <v>0</v>
      </c>
      <c r="J242" s="2">
        <v>157</v>
      </c>
      <c r="K242" s="2">
        <v>1.9</v>
      </c>
      <c r="L242" s="2">
        <v>16.35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29.3</v>
      </c>
      <c r="C243" s="2">
        <v>18.7</v>
      </c>
      <c r="D243" s="2">
        <v>24.4</v>
      </c>
      <c r="E243" s="2">
        <f t="shared" si="26"/>
        <v>10.600000000000001</v>
      </c>
      <c r="F243" s="2">
        <v>90</v>
      </c>
      <c r="G243" s="2">
        <v>56</v>
      </c>
      <c r="H243" s="2">
        <v>74</v>
      </c>
      <c r="I243" s="2">
        <v>0</v>
      </c>
      <c r="J243" s="2">
        <v>161</v>
      </c>
      <c r="K243" s="2">
        <v>2.1</v>
      </c>
      <c r="L243" s="2">
        <v>13.72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31.9</v>
      </c>
      <c r="C244" s="2">
        <v>19.9</v>
      </c>
      <c r="D244" s="2">
        <v>25.2</v>
      </c>
      <c r="E244" s="2">
        <f t="shared" si="26"/>
        <v>12</v>
      </c>
      <c r="F244" s="2">
        <v>89</v>
      </c>
      <c r="G244" s="2">
        <v>24</v>
      </c>
      <c r="H244" s="2">
        <v>56</v>
      </c>
      <c r="I244" s="2">
        <v>0</v>
      </c>
      <c r="J244" s="2">
        <v>61</v>
      </c>
      <c r="K244" s="2">
        <v>2</v>
      </c>
      <c r="L244" s="2">
        <v>16.97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30.3</v>
      </c>
      <c r="C245" s="2">
        <v>18.8</v>
      </c>
      <c r="D245" s="2">
        <v>24.1</v>
      </c>
      <c r="E245" s="2">
        <f t="shared" si="26"/>
        <v>11.5</v>
      </c>
      <c r="F245" s="2">
        <v>85</v>
      </c>
      <c r="G245" s="2">
        <v>29</v>
      </c>
      <c r="H245" s="2">
        <v>50</v>
      </c>
      <c r="I245" s="2">
        <v>0</v>
      </c>
      <c r="J245" s="2">
        <v>142</v>
      </c>
      <c r="K245" s="2">
        <v>2.2</v>
      </c>
      <c r="L245" s="2">
        <v>17.26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28.9</v>
      </c>
      <c r="C246" s="2">
        <v>17.3</v>
      </c>
      <c r="D246" s="2">
        <v>23.7</v>
      </c>
      <c r="E246" s="2">
        <f t="shared" si="26"/>
        <v>11.599999999999998</v>
      </c>
      <c r="F246" s="2">
        <v>85</v>
      </c>
      <c r="G246" s="2">
        <v>44</v>
      </c>
      <c r="H246" s="2">
        <v>66</v>
      </c>
      <c r="I246" s="2">
        <v>0</v>
      </c>
      <c r="J246" s="2">
        <v>171</v>
      </c>
      <c r="K246" s="2">
        <v>1.9</v>
      </c>
      <c r="L246" s="2">
        <v>16.8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28.9</v>
      </c>
      <c r="C247" s="2">
        <v>18.4</v>
      </c>
      <c r="D247" s="2">
        <v>24.1</v>
      </c>
      <c r="E247" s="2">
        <f t="shared" si="26"/>
        <v>10.5</v>
      </c>
      <c r="F247" s="2">
        <v>88</v>
      </c>
      <c r="G247" s="2">
        <v>47</v>
      </c>
      <c r="H247" s="2">
        <v>68</v>
      </c>
      <c r="I247" s="2">
        <v>0</v>
      </c>
      <c r="J247" s="2">
        <v>144</v>
      </c>
      <c r="K247" s="2">
        <v>1.9</v>
      </c>
      <c r="L247" s="2">
        <v>16.57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28.1</v>
      </c>
      <c r="C248" s="2">
        <v>18.7</v>
      </c>
      <c r="D248" s="2">
        <v>22.9</v>
      </c>
      <c r="E248" s="2">
        <f t="shared" si="26"/>
        <v>9.400000000000002</v>
      </c>
      <c r="F248" s="2">
        <v>91</v>
      </c>
      <c r="G248" s="2">
        <v>50</v>
      </c>
      <c r="H248" s="2">
        <v>77</v>
      </c>
      <c r="I248" s="2">
        <v>3.6</v>
      </c>
      <c r="J248" s="2">
        <v>173</v>
      </c>
      <c r="K248" s="2">
        <v>2</v>
      </c>
      <c r="L248" s="2">
        <v>14.42</v>
      </c>
      <c r="M248">
        <f t="shared" si="33"/>
        <v>1</v>
      </c>
      <c r="N248">
        <f>SUM(M218:M248)</f>
        <v>1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23.2</v>
      </c>
      <c r="C249" s="2">
        <v>14.3</v>
      </c>
      <c r="D249" s="2">
        <v>19.7</v>
      </c>
      <c r="E249" s="2">
        <f t="shared" si="26"/>
        <v>8.899999999999999</v>
      </c>
      <c r="F249" s="2">
        <v>88</v>
      </c>
      <c r="G249" s="2">
        <v>45</v>
      </c>
      <c r="H249" s="2">
        <v>71</v>
      </c>
      <c r="I249" s="2">
        <v>0.3</v>
      </c>
      <c r="J249" s="2">
        <v>66</v>
      </c>
      <c r="K249" s="2">
        <v>1.5</v>
      </c>
      <c r="L249" s="2">
        <v>4.33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28.2</v>
      </c>
      <c r="C250" s="2">
        <v>11.4</v>
      </c>
      <c r="D250" s="2">
        <v>20.8</v>
      </c>
      <c r="E250" s="2">
        <f t="shared" si="26"/>
        <v>16.799999999999997</v>
      </c>
      <c r="F250" s="2">
        <v>87</v>
      </c>
      <c r="G250" s="2">
        <v>34</v>
      </c>
      <c r="H250" s="2">
        <v>62</v>
      </c>
      <c r="I250" s="2">
        <v>0.3</v>
      </c>
      <c r="J250" s="2">
        <v>306</v>
      </c>
      <c r="K250" s="2">
        <v>1.7</v>
      </c>
      <c r="L250" s="2">
        <v>15.62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26</v>
      </c>
      <c r="C251" s="2">
        <v>17.7</v>
      </c>
      <c r="D251" s="2">
        <v>20.9</v>
      </c>
      <c r="E251" s="2">
        <f t="shared" si="26"/>
        <v>8.3</v>
      </c>
      <c r="F251" s="2">
        <v>92</v>
      </c>
      <c r="G251" s="2">
        <v>47</v>
      </c>
      <c r="H251" s="2">
        <v>75</v>
      </c>
      <c r="I251" s="2">
        <v>14</v>
      </c>
      <c r="J251" s="2">
        <v>93</v>
      </c>
      <c r="K251" s="2">
        <v>2</v>
      </c>
      <c r="L251" s="2">
        <v>10.06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24.4</v>
      </c>
      <c r="C252" s="2">
        <v>17.7</v>
      </c>
      <c r="D252" s="2">
        <v>20.5</v>
      </c>
      <c r="E252" s="2">
        <f t="shared" si="26"/>
        <v>6.699999999999999</v>
      </c>
      <c r="F252" s="2">
        <v>91</v>
      </c>
      <c r="G252" s="2">
        <v>52</v>
      </c>
      <c r="H252" s="2">
        <v>75</v>
      </c>
      <c r="I252" s="2">
        <v>16.3</v>
      </c>
      <c r="J252" s="2">
        <v>77</v>
      </c>
      <c r="K252" s="2">
        <v>2.2</v>
      </c>
      <c r="L252" s="2">
        <v>4.56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24.5</v>
      </c>
      <c r="C253" s="2">
        <v>18.6</v>
      </c>
      <c r="D253" s="2">
        <v>20.4</v>
      </c>
      <c r="E253" s="2">
        <f t="shared" si="26"/>
        <v>5.899999999999999</v>
      </c>
      <c r="F253" s="2">
        <v>90</v>
      </c>
      <c r="G253" s="2">
        <v>59</v>
      </c>
      <c r="H253" s="2">
        <v>79</v>
      </c>
      <c r="I253" s="2">
        <v>14.7</v>
      </c>
      <c r="J253" s="2">
        <v>64</v>
      </c>
      <c r="K253" s="2">
        <v>1.9</v>
      </c>
      <c r="L253" s="2">
        <v>5.64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25.8</v>
      </c>
      <c r="C254" s="2">
        <v>18.7</v>
      </c>
      <c r="D254" s="2">
        <v>21.7</v>
      </c>
      <c r="E254" s="2">
        <f t="shared" si="26"/>
        <v>7.100000000000001</v>
      </c>
      <c r="F254" s="2">
        <v>90</v>
      </c>
      <c r="G254" s="2">
        <v>52</v>
      </c>
      <c r="H254" s="2">
        <v>75</v>
      </c>
      <c r="I254" s="2">
        <v>17.5</v>
      </c>
      <c r="J254" s="2">
        <v>59</v>
      </c>
      <c r="K254" s="2">
        <v>2.3</v>
      </c>
      <c r="L254" s="2">
        <v>11.06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27.3</v>
      </c>
      <c r="C255" s="2">
        <v>17</v>
      </c>
      <c r="D255" s="2">
        <v>22.4</v>
      </c>
      <c r="E255" s="2">
        <f t="shared" si="26"/>
        <v>10.3</v>
      </c>
      <c r="F255" s="2">
        <v>84</v>
      </c>
      <c r="G255" s="2">
        <v>42</v>
      </c>
      <c r="H255" s="2">
        <v>66</v>
      </c>
      <c r="I255" s="2">
        <v>0</v>
      </c>
      <c r="J255" s="2">
        <v>97</v>
      </c>
      <c r="K255" s="2">
        <v>1.7</v>
      </c>
      <c r="L255" s="2">
        <v>14.83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27.3</v>
      </c>
      <c r="C256" s="2">
        <v>16.1</v>
      </c>
      <c r="D256" s="2">
        <v>21.5</v>
      </c>
      <c r="E256" s="2">
        <f t="shared" si="26"/>
        <v>11.2</v>
      </c>
      <c r="F256" s="2">
        <v>87</v>
      </c>
      <c r="G256" s="2">
        <v>44</v>
      </c>
      <c r="H256" s="2">
        <v>70</v>
      </c>
      <c r="I256" s="2">
        <v>0</v>
      </c>
      <c r="J256" s="2">
        <v>102</v>
      </c>
      <c r="K256" s="2">
        <v>1.7</v>
      </c>
      <c r="L256" s="2">
        <v>15.34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26.4</v>
      </c>
      <c r="C257" s="2">
        <v>16.3</v>
      </c>
      <c r="D257" s="2">
        <v>21.6</v>
      </c>
      <c r="E257" s="2">
        <f t="shared" si="26"/>
        <v>10.099999999999998</v>
      </c>
      <c r="F257" s="2">
        <v>89</v>
      </c>
      <c r="G257" s="2">
        <v>53</v>
      </c>
      <c r="H257" s="2">
        <v>75</v>
      </c>
      <c r="I257" s="2">
        <v>0</v>
      </c>
      <c r="J257" s="2">
        <v>139</v>
      </c>
      <c r="K257" s="2">
        <v>1.8</v>
      </c>
      <c r="L257" s="2">
        <v>14.98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25.2</v>
      </c>
      <c r="C258" s="2">
        <v>17.7</v>
      </c>
      <c r="D258" s="2">
        <v>21.7</v>
      </c>
      <c r="E258" s="2">
        <f t="shared" si="26"/>
        <v>7.5</v>
      </c>
      <c r="F258" s="2">
        <v>87</v>
      </c>
      <c r="G258" s="2">
        <v>59</v>
      </c>
      <c r="H258" s="2">
        <v>75</v>
      </c>
      <c r="I258" s="2">
        <v>0</v>
      </c>
      <c r="J258" s="2">
        <v>96</v>
      </c>
      <c r="K258" s="2">
        <v>1.9</v>
      </c>
      <c r="L258" s="2">
        <v>12.99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25.7</v>
      </c>
      <c r="C259" s="2">
        <v>14.6</v>
      </c>
      <c r="D259" s="2">
        <v>21</v>
      </c>
      <c r="E259" s="2">
        <f t="shared" si="26"/>
        <v>11.1</v>
      </c>
      <c r="F259" s="2">
        <v>89</v>
      </c>
      <c r="G259" s="2">
        <v>50</v>
      </c>
      <c r="H259" s="2">
        <v>75</v>
      </c>
      <c r="I259" s="2">
        <v>0</v>
      </c>
      <c r="J259" s="2">
        <v>96</v>
      </c>
      <c r="K259" s="2">
        <v>1.8</v>
      </c>
      <c r="L259" s="2">
        <v>14.06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25.2</v>
      </c>
      <c r="C260" s="2">
        <v>17.6</v>
      </c>
      <c r="D260" s="2">
        <v>21.5</v>
      </c>
      <c r="E260" s="2">
        <f t="shared" si="26"/>
        <v>7.599999999999998</v>
      </c>
      <c r="F260" s="2">
        <v>91</v>
      </c>
      <c r="G260" s="2">
        <v>54</v>
      </c>
      <c r="H260" s="2">
        <v>78</v>
      </c>
      <c r="I260" s="2">
        <v>0</v>
      </c>
      <c r="J260" s="2">
        <v>148</v>
      </c>
      <c r="K260" s="2">
        <v>1.9</v>
      </c>
      <c r="L260" s="2">
        <v>12.59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22.6</v>
      </c>
      <c r="C261" s="2">
        <v>17</v>
      </c>
      <c r="D261" s="2">
        <v>19.6</v>
      </c>
      <c r="E261" s="2">
        <f t="shared" si="26"/>
        <v>5.600000000000001</v>
      </c>
      <c r="F261" s="2">
        <v>91</v>
      </c>
      <c r="G261" s="2">
        <v>55</v>
      </c>
      <c r="H261" s="2">
        <v>77</v>
      </c>
      <c r="I261" s="2">
        <v>26.2</v>
      </c>
      <c r="J261" s="2">
        <v>150</v>
      </c>
      <c r="K261" s="2">
        <v>2</v>
      </c>
      <c r="L261" s="2">
        <v>5.32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22.5</v>
      </c>
      <c r="C262" s="2">
        <v>13.8</v>
      </c>
      <c r="D262" s="2">
        <v>17.5</v>
      </c>
      <c r="E262" s="2">
        <f t="shared" si="26"/>
        <v>8.7</v>
      </c>
      <c r="F262" s="2">
        <v>88</v>
      </c>
      <c r="G262" s="2">
        <v>48</v>
      </c>
      <c r="H262" s="2">
        <v>74</v>
      </c>
      <c r="I262" s="2">
        <v>26.4</v>
      </c>
      <c r="J262" s="2">
        <v>10</v>
      </c>
      <c r="K262" s="2">
        <v>2.1</v>
      </c>
      <c r="L262" s="2">
        <v>9.8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26.4</v>
      </c>
      <c r="C263" s="2">
        <v>13.7</v>
      </c>
      <c r="D263" s="2">
        <v>20.5</v>
      </c>
      <c r="E263" s="2">
        <f aca="true" t="shared" si="34" ref="E263:E326">(B263-C263)</f>
        <v>12.7</v>
      </c>
      <c r="F263" s="2">
        <v>87</v>
      </c>
      <c r="G263" s="2">
        <v>38</v>
      </c>
      <c r="H263" s="2">
        <v>60</v>
      </c>
      <c r="I263" s="2">
        <v>0</v>
      </c>
      <c r="J263" s="2">
        <v>24</v>
      </c>
      <c r="K263" s="2">
        <v>2.2</v>
      </c>
      <c r="L263" s="2">
        <v>13.73</v>
      </c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25.4</v>
      </c>
      <c r="C264" s="2">
        <v>13.5</v>
      </c>
      <c r="D264" s="2">
        <v>19.8</v>
      </c>
      <c r="E264" s="2">
        <f t="shared" si="34"/>
        <v>11.899999999999999</v>
      </c>
      <c r="F264" s="2">
        <v>82</v>
      </c>
      <c r="G264" s="2">
        <v>36</v>
      </c>
      <c r="H264" s="2">
        <v>62</v>
      </c>
      <c r="I264" s="2">
        <v>0</v>
      </c>
      <c r="J264" s="2">
        <v>335</v>
      </c>
      <c r="K264" s="2">
        <v>1.7</v>
      </c>
      <c r="L264" s="2">
        <v>15.56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24.4</v>
      </c>
      <c r="C265" s="2">
        <v>14.8</v>
      </c>
      <c r="D265" s="2">
        <v>19.7</v>
      </c>
      <c r="E265" s="2">
        <f t="shared" si="34"/>
        <v>9.599999999999998</v>
      </c>
      <c r="F265" s="2">
        <v>98</v>
      </c>
      <c r="G265" s="2">
        <v>40</v>
      </c>
      <c r="H265" s="2">
        <v>61</v>
      </c>
      <c r="I265" s="2">
        <v>0</v>
      </c>
      <c r="J265" s="2">
        <v>110</v>
      </c>
      <c r="K265" s="2">
        <v>2</v>
      </c>
      <c r="L265" s="2">
        <v>14.8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23.9</v>
      </c>
      <c r="C266" s="2">
        <v>14.3</v>
      </c>
      <c r="D266" s="2">
        <v>18.8</v>
      </c>
      <c r="E266" s="2">
        <f t="shared" si="34"/>
        <v>9.599999999999998</v>
      </c>
      <c r="F266" s="2">
        <v>90</v>
      </c>
      <c r="G266" s="2">
        <v>50</v>
      </c>
      <c r="H266" s="2">
        <v>74</v>
      </c>
      <c r="I266" s="2">
        <v>0</v>
      </c>
      <c r="J266" s="2">
        <v>108</v>
      </c>
      <c r="K266" s="2">
        <v>1.6</v>
      </c>
      <c r="L266" s="2">
        <v>13.29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23.5</v>
      </c>
      <c r="C267" s="2">
        <v>15.5</v>
      </c>
      <c r="D267" s="2">
        <v>19.8</v>
      </c>
      <c r="E267" s="2">
        <f t="shared" si="34"/>
        <v>8</v>
      </c>
      <c r="F267" s="2">
        <v>90</v>
      </c>
      <c r="G267" s="2">
        <v>54</v>
      </c>
      <c r="H267" s="2">
        <v>76</v>
      </c>
      <c r="I267" s="2">
        <v>16</v>
      </c>
      <c r="J267" s="2">
        <v>144</v>
      </c>
      <c r="K267" s="2">
        <v>1.6</v>
      </c>
      <c r="L267" s="2">
        <v>8.3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25.9</v>
      </c>
      <c r="C268" s="2">
        <v>15.6</v>
      </c>
      <c r="D268" s="2">
        <v>19.9</v>
      </c>
      <c r="E268" s="2">
        <f t="shared" si="34"/>
        <v>10.299999999999999</v>
      </c>
      <c r="F268" s="2">
        <v>92</v>
      </c>
      <c r="G268" s="2">
        <v>41</v>
      </c>
      <c r="H268" s="2">
        <v>68</v>
      </c>
      <c r="I268" s="2">
        <v>7.4</v>
      </c>
      <c r="J268" s="2">
        <v>64</v>
      </c>
      <c r="K268" s="2">
        <v>2.1</v>
      </c>
      <c r="L268" s="2">
        <v>9.77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23.5</v>
      </c>
      <c r="C269" s="2">
        <v>13.3</v>
      </c>
      <c r="D269" s="2">
        <v>17.9</v>
      </c>
      <c r="E269" s="2">
        <f t="shared" si="34"/>
        <v>10.2</v>
      </c>
      <c r="F269" s="2">
        <v>98</v>
      </c>
      <c r="G269" s="2">
        <v>41</v>
      </c>
      <c r="H269" s="2">
        <v>63</v>
      </c>
      <c r="I269" s="2">
        <v>0</v>
      </c>
      <c r="J269" s="2">
        <v>86</v>
      </c>
      <c r="K269" s="2">
        <v>2.1</v>
      </c>
      <c r="L269" s="2">
        <v>14.52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23.5</v>
      </c>
      <c r="C270" s="2">
        <v>12.6</v>
      </c>
      <c r="D270" s="2">
        <v>18.2</v>
      </c>
      <c r="E270" s="2">
        <f t="shared" si="34"/>
        <v>10.9</v>
      </c>
      <c r="F270" s="2">
        <v>94</v>
      </c>
      <c r="G270" s="2">
        <v>57</v>
      </c>
      <c r="H270" s="2">
        <v>79</v>
      </c>
      <c r="I270" s="2">
        <v>0</v>
      </c>
      <c r="J270" s="2">
        <v>81</v>
      </c>
      <c r="K270" s="2">
        <v>1.4</v>
      </c>
      <c r="L270" s="2">
        <v>12.28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27.1</v>
      </c>
      <c r="C271" s="2">
        <v>14.4</v>
      </c>
      <c r="D271" s="2">
        <v>20.6</v>
      </c>
      <c r="E271" s="2">
        <f t="shared" si="34"/>
        <v>12.700000000000001</v>
      </c>
      <c r="F271" s="2">
        <v>90</v>
      </c>
      <c r="G271" s="2">
        <v>43</v>
      </c>
      <c r="H271" s="2">
        <v>72</v>
      </c>
      <c r="I271" s="2">
        <v>0</v>
      </c>
      <c r="J271" s="2">
        <v>81</v>
      </c>
      <c r="K271" s="2">
        <v>1.4</v>
      </c>
      <c r="L271" s="2">
        <v>11.27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28</v>
      </c>
      <c r="C272" s="2">
        <v>16.2</v>
      </c>
      <c r="D272" s="2">
        <v>22</v>
      </c>
      <c r="E272" s="2">
        <f t="shared" si="34"/>
        <v>11.8</v>
      </c>
      <c r="F272" s="2">
        <v>87</v>
      </c>
      <c r="G272" s="2">
        <v>51</v>
      </c>
      <c r="H272" s="2">
        <v>74</v>
      </c>
      <c r="I272" s="2">
        <v>0</v>
      </c>
      <c r="J272" s="2">
        <v>96</v>
      </c>
      <c r="K272" s="2">
        <v>1.6</v>
      </c>
      <c r="L272" s="2">
        <v>10.03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24.4</v>
      </c>
      <c r="C273" s="2">
        <v>17.4</v>
      </c>
      <c r="D273" s="2">
        <v>21</v>
      </c>
      <c r="E273" s="2">
        <f t="shared" si="34"/>
        <v>7</v>
      </c>
      <c r="F273" s="2">
        <v>93</v>
      </c>
      <c r="G273" s="2">
        <v>54</v>
      </c>
      <c r="H273" s="2">
        <v>76</v>
      </c>
      <c r="I273" s="2">
        <v>0.5</v>
      </c>
      <c r="J273" s="2">
        <v>162</v>
      </c>
      <c r="K273" s="2">
        <v>1.7</v>
      </c>
      <c r="L273" s="2">
        <v>11.34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26.9</v>
      </c>
      <c r="C274" s="2">
        <v>18.5</v>
      </c>
      <c r="D274" s="2">
        <v>22</v>
      </c>
      <c r="E274" s="2">
        <f t="shared" si="34"/>
        <v>8.399999999999999</v>
      </c>
      <c r="F274" s="2">
        <v>89</v>
      </c>
      <c r="G274" s="2">
        <v>47</v>
      </c>
      <c r="H274" s="2">
        <v>72</v>
      </c>
      <c r="I274" s="2">
        <v>2.5</v>
      </c>
      <c r="J274" s="2">
        <v>43</v>
      </c>
      <c r="K274" s="2">
        <v>1.6</v>
      </c>
      <c r="L274" s="2">
        <v>8.46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27.8</v>
      </c>
      <c r="C275" s="2">
        <v>17.4</v>
      </c>
      <c r="D275" s="2">
        <v>22.1</v>
      </c>
      <c r="E275" s="2">
        <f t="shared" si="34"/>
        <v>10.400000000000002</v>
      </c>
      <c r="F275" s="2">
        <v>87</v>
      </c>
      <c r="G275" s="2">
        <v>50</v>
      </c>
      <c r="H275" s="2">
        <v>72</v>
      </c>
      <c r="I275" s="2">
        <v>0</v>
      </c>
      <c r="J275" s="2">
        <v>99</v>
      </c>
      <c r="K275" s="2">
        <v>1.6</v>
      </c>
      <c r="L275" s="2">
        <v>9.88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30.6</v>
      </c>
      <c r="C276" s="2">
        <v>16.1</v>
      </c>
      <c r="D276" s="2">
        <v>22.5</v>
      </c>
      <c r="E276" s="2">
        <f t="shared" si="34"/>
        <v>14.5</v>
      </c>
      <c r="F276" s="2">
        <v>98</v>
      </c>
      <c r="G276" s="2">
        <v>33</v>
      </c>
      <c r="H276" s="2">
        <v>63</v>
      </c>
      <c r="I276" s="2">
        <v>0</v>
      </c>
      <c r="J276" s="2">
        <v>48</v>
      </c>
      <c r="K276" s="2">
        <v>1.4</v>
      </c>
      <c r="L276" s="2">
        <v>10.7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32.6</v>
      </c>
      <c r="C277" s="2">
        <v>16.9</v>
      </c>
      <c r="D277" s="2">
        <v>23.5</v>
      </c>
      <c r="E277" s="2">
        <f t="shared" si="34"/>
        <v>15.700000000000003</v>
      </c>
      <c r="F277" s="2">
        <v>89</v>
      </c>
      <c r="G277" s="2">
        <v>17</v>
      </c>
      <c r="H277" s="2">
        <v>51</v>
      </c>
      <c r="I277" s="2">
        <v>0</v>
      </c>
      <c r="J277" s="2">
        <v>68</v>
      </c>
      <c r="K277" s="2">
        <v>1.7</v>
      </c>
      <c r="L277" s="2">
        <v>11.21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26</v>
      </c>
      <c r="C278" s="2">
        <v>16</v>
      </c>
      <c r="D278" s="2">
        <v>20.8</v>
      </c>
      <c r="E278" s="2">
        <f t="shared" si="34"/>
        <v>10</v>
      </c>
      <c r="F278" s="2">
        <v>83</v>
      </c>
      <c r="G278" s="2">
        <v>52</v>
      </c>
      <c r="H278" s="2">
        <v>69</v>
      </c>
      <c r="I278" s="2">
        <v>4.3</v>
      </c>
      <c r="J278" s="2">
        <v>8</v>
      </c>
      <c r="K278" s="2">
        <v>2.3</v>
      </c>
      <c r="L278" s="2">
        <v>3.32</v>
      </c>
      <c r="M278">
        <f t="shared" si="41"/>
        <v>1</v>
      </c>
      <c r="N278">
        <f>SUM(M249:M278)</f>
        <v>13</v>
      </c>
      <c r="O278">
        <f t="shared" si="35"/>
        <v>1</v>
      </c>
      <c r="P278">
        <f>SUM(O249:O278)</f>
        <v>10</v>
      </c>
      <c r="Q278">
        <f t="shared" si="36"/>
        <v>0</v>
      </c>
      <c r="R278">
        <f>SUM(Q249:Q278)</f>
        <v>7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24.9</v>
      </c>
      <c r="C279" s="2">
        <v>18.3</v>
      </c>
      <c r="D279" s="2">
        <v>21.1</v>
      </c>
      <c r="E279" s="2">
        <f t="shared" si="34"/>
        <v>6.599999999999998</v>
      </c>
      <c r="F279" s="2">
        <v>91</v>
      </c>
      <c r="G279" s="2">
        <v>51</v>
      </c>
      <c r="H279" s="2">
        <v>81</v>
      </c>
      <c r="I279" s="2">
        <v>11.9</v>
      </c>
      <c r="J279" s="2">
        <v>67</v>
      </c>
      <c r="K279" s="2">
        <v>1.5</v>
      </c>
      <c r="L279" s="2">
        <v>2.89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23.4</v>
      </c>
      <c r="C280" s="2">
        <v>15.7</v>
      </c>
      <c r="D280" s="2">
        <v>19.7</v>
      </c>
      <c r="E280" s="2">
        <f t="shared" si="34"/>
        <v>7.699999999999999</v>
      </c>
      <c r="F280" s="2">
        <v>91</v>
      </c>
      <c r="G280" s="2">
        <v>61</v>
      </c>
      <c r="H280" s="2">
        <v>80</v>
      </c>
      <c r="I280" s="2">
        <v>0</v>
      </c>
      <c r="J280" s="2">
        <v>172</v>
      </c>
      <c r="K280" s="2">
        <v>1.8</v>
      </c>
      <c r="L280" s="2">
        <v>10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22.4</v>
      </c>
      <c r="C281" s="2">
        <v>14</v>
      </c>
      <c r="D281" s="2">
        <v>18.2</v>
      </c>
      <c r="E281" s="2">
        <f t="shared" si="34"/>
        <v>8.399999999999999</v>
      </c>
      <c r="F281" s="2">
        <v>91</v>
      </c>
      <c r="G281" s="2">
        <v>55</v>
      </c>
      <c r="H281" s="2">
        <v>77</v>
      </c>
      <c r="I281" s="2">
        <v>0</v>
      </c>
      <c r="J281" s="2">
        <v>157</v>
      </c>
      <c r="K281" s="2">
        <v>1.8</v>
      </c>
      <c r="L281" s="2">
        <v>12.05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22.6</v>
      </c>
      <c r="C282" s="2">
        <v>12.7</v>
      </c>
      <c r="D282" s="2">
        <v>18</v>
      </c>
      <c r="E282" s="2">
        <f t="shared" si="34"/>
        <v>9.900000000000002</v>
      </c>
      <c r="F282" s="2">
        <v>89</v>
      </c>
      <c r="G282" s="2">
        <v>63</v>
      </c>
      <c r="H282" s="2">
        <v>79</v>
      </c>
      <c r="I282" s="2">
        <v>0</v>
      </c>
      <c r="J282" s="2">
        <v>85</v>
      </c>
      <c r="K282" s="2">
        <v>1.6</v>
      </c>
      <c r="L282" s="2">
        <v>9.72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23.6</v>
      </c>
      <c r="C283" s="2">
        <v>12.6</v>
      </c>
      <c r="D283" s="2">
        <v>18.2</v>
      </c>
      <c r="E283" s="2">
        <f t="shared" si="34"/>
        <v>11.000000000000002</v>
      </c>
      <c r="F283" s="2">
        <v>89</v>
      </c>
      <c r="G283" s="2">
        <v>54</v>
      </c>
      <c r="H283" s="2">
        <v>75</v>
      </c>
      <c r="I283" s="2">
        <v>0</v>
      </c>
      <c r="J283" s="2">
        <v>63</v>
      </c>
      <c r="K283" s="2">
        <v>1.6</v>
      </c>
      <c r="L283" s="2">
        <v>12.24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23.9</v>
      </c>
      <c r="C284" s="2">
        <v>12.5</v>
      </c>
      <c r="D284" s="2">
        <v>18.1</v>
      </c>
      <c r="E284" s="2">
        <f t="shared" si="34"/>
        <v>11.399999999999999</v>
      </c>
      <c r="F284" s="2">
        <v>89</v>
      </c>
      <c r="G284" s="2">
        <v>55</v>
      </c>
      <c r="H284" s="2">
        <v>77</v>
      </c>
      <c r="I284" s="2">
        <v>0</v>
      </c>
      <c r="J284" s="2">
        <v>99</v>
      </c>
      <c r="K284" s="2">
        <v>1.5</v>
      </c>
      <c r="L284" s="2">
        <v>11.96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</v>
      </c>
      <c r="C285" s="2">
        <v>12.9</v>
      </c>
      <c r="D285" s="2">
        <v>18.5</v>
      </c>
      <c r="E285" s="2">
        <f t="shared" si="34"/>
        <v>10.1</v>
      </c>
      <c r="F285" s="2">
        <v>92</v>
      </c>
      <c r="G285" s="2">
        <v>62</v>
      </c>
      <c r="H285" s="2">
        <v>80</v>
      </c>
      <c r="I285" s="2">
        <v>0</v>
      </c>
      <c r="J285" s="2">
        <v>116</v>
      </c>
      <c r="K285" s="2">
        <v>1.5</v>
      </c>
      <c r="L285" s="2">
        <v>7.9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25.6</v>
      </c>
      <c r="C286" s="2">
        <v>14.3</v>
      </c>
      <c r="D286" s="2">
        <v>20</v>
      </c>
      <c r="E286" s="2">
        <f t="shared" si="34"/>
        <v>11.3</v>
      </c>
      <c r="F286" s="2">
        <v>91</v>
      </c>
      <c r="G286" s="2">
        <v>48</v>
      </c>
      <c r="H286" s="2">
        <v>73</v>
      </c>
      <c r="I286" s="2">
        <v>0</v>
      </c>
      <c r="J286" s="2">
        <v>78</v>
      </c>
      <c r="K286" s="2">
        <v>1.6</v>
      </c>
      <c r="L286" s="2">
        <v>11.65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23.1</v>
      </c>
      <c r="C287" s="2">
        <v>13.5</v>
      </c>
      <c r="D287" s="2">
        <v>18.8</v>
      </c>
      <c r="E287" s="2">
        <f t="shared" si="34"/>
        <v>9.600000000000001</v>
      </c>
      <c r="F287" s="2">
        <v>89</v>
      </c>
      <c r="G287" s="2">
        <v>58</v>
      </c>
      <c r="H287" s="2">
        <v>78</v>
      </c>
      <c r="I287" s="2">
        <v>0</v>
      </c>
      <c r="J287" s="2">
        <v>131</v>
      </c>
      <c r="K287" s="2">
        <v>1.7</v>
      </c>
      <c r="L287" s="2">
        <v>6.52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</v>
      </c>
      <c r="C288" s="2">
        <v>14.9</v>
      </c>
      <c r="D288" s="2">
        <v>19.6</v>
      </c>
      <c r="E288" s="2">
        <f t="shared" si="34"/>
        <v>10.1</v>
      </c>
      <c r="F288" s="2">
        <v>90</v>
      </c>
      <c r="G288" s="2">
        <v>48</v>
      </c>
      <c r="H288" s="2">
        <v>76</v>
      </c>
      <c r="I288" s="2">
        <v>0</v>
      </c>
      <c r="J288" s="2">
        <v>66</v>
      </c>
      <c r="K288" s="2">
        <v>1.8</v>
      </c>
      <c r="L288" s="2">
        <v>9.73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</v>
      </c>
      <c r="C289" s="2">
        <v>14.9</v>
      </c>
      <c r="D289" s="2">
        <v>19.9</v>
      </c>
      <c r="E289" s="2">
        <f t="shared" si="34"/>
        <v>10.1</v>
      </c>
      <c r="F289" s="2">
        <v>90</v>
      </c>
      <c r="G289" s="2">
        <v>50</v>
      </c>
      <c r="H289" s="2">
        <v>75</v>
      </c>
      <c r="I289" s="2">
        <v>0</v>
      </c>
      <c r="J289" s="2">
        <v>82</v>
      </c>
      <c r="K289" s="2">
        <v>1.7</v>
      </c>
      <c r="L289" s="2">
        <v>10.7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22.5</v>
      </c>
      <c r="C290" s="2">
        <v>16.1</v>
      </c>
      <c r="D290" s="2">
        <v>18.8</v>
      </c>
      <c r="E290" s="2">
        <f t="shared" si="34"/>
        <v>6.399999999999999</v>
      </c>
      <c r="F290" s="2">
        <v>91</v>
      </c>
      <c r="G290" s="2">
        <v>65</v>
      </c>
      <c r="H290" s="2">
        <v>83</v>
      </c>
      <c r="I290" s="2">
        <v>10.7</v>
      </c>
      <c r="J290" s="2">
        <v>82</v>
      </c>
      <c r="K290" s="2">
        <v>1.5</v>
      </c>
      <c r="L290" s="2">
        <v>4.84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21.1</v>
      </c>
      <c r="C291" s="2">
        <v>15.4</v>
      </c>
      <c r="D291" s="2">
        <v>17.9</v>
      </c>
      <c r="E291" s="2">
        <f t="shared" si="34"/>
        <v>5.700000000000001</v>
      </c>
      <c r="F291" s="2">
        <v>91</v>
      </c>
      <c r="G291" s="2">
        <v>73</v>
      </c>
      <c r="H291" s="2">
        <v>85</v>
      </c>
      <c r="I291" s="2">
        <v>8.9</v>
      </c>
      <c r="J291" s="2">
        <v>38</v>
      </c>
      <c r="K291" s="2">
        <v>1.6</v>
      </c>
      <c r="L291" s="2">
        <v>3.32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23.4</v>
      </c>
      <c r="C292" s="2">
        <v>12.4</v>
      </c>
      <c r="D292" s="2">
        <v>17.3</v>
      </c>
      <c r="E292" s="2">
        <f t="shared" si="34"/>
        <v>10.999999999999998</v>
      </c>
      <c r="F292" s="2">
        <v>92</v>
      </c>
      <c r="G292" s="2">
        <v>45</v>
      </c>
      <c r="H292" s="2">
        <v>77</v>
      </c>
      <c r="I292" s="2">
        <v>0</v>
      </c>
      <c r="J292" s="2">
        <v>41</v>
      </c>
      <c r="K292" s="2">
        <v>1.6</v>
      </c>
      <c r="L292" s="2">
        <v>10.89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22.8</v>
      </c>
      <c r="C293" s="2">
        <v>15.7</v>
      </c>
      <c r="D293" s="2">
        <v>19</v>
      </c>
      <c r="E293" s="2">
        <f t="shared" si="34"/>
        <v>7.100000000000001</v>
      </c>
      <c r="F293" s="2">
        <v>90</v>
      </c>
      <c r="G293" s="2">
        <v>57</v>
      </c>
      <c r="H293" s="2">
        <v>76</v>
      </c>
      <c r="I293" s="2">
        <v>19.8</v>
      </c>
      <c r="J293" s="2">
        <v>140</v>
      </c>
      <c r="K293" s="2">
        <v>2.6</v>
      </c>
      <c r="L293" s="2">
        <v>5.3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20.3</v>
      </c>
      <c r="C294" s="2">
        <v>10.8</v>
      </c>
      <c r="D294" s="2">
        <v>16</v>
      </c>
      <c r="E294" s="2">
        <f t="shared" si="34"/>
        <v>9.5</v>
      </c>
      <c r="F294" s="2">
        <v>91</v>
      </c>
      <c r="G294" s="2">
        <v>47</v>
      </c>
      <c r="H294" s="2">
        <v>74</v>
      </c>
      <c r="I294" s="2">
        <v>4.6</v>
      </c>
      <c r="J294" s="2">
        <v>222</v>
      </c>
      <c r="K294" s="2">
        <v>2.1</v>
      </c>
      <c r="L294" s="2">
        <v>9.07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22.7</v>
      </c>
      <c r="C295" s="2">
        <v>9.6</v>
      </c>
      <c r="D295" s="2">
        <v>15.4</v>
      </c>
      <c r="E295" s="2">
        <f t="shared" si="34"/>
        <v>13.1</v>
      </c>
      <c r="F295" s="2">
        <v>87</v>
      </c>
      <c r="G295" s="2">
        <v>46</v>
      </c>
      <c r="H295" s="2">
        <v>73</v>
      </c>
      <c r="I295" s="2">
        <v>0</v>
      </c>
      <c r="J295" s="2">
        <v>55</v>
      </c>
      <c r="K295" s="2">
        <v>1.5</v>
      </c>
      <c r="L295" s="2">
        <v>10.74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23.2</v>
      </c>
      <c r="C296" s="2">
        <v>9.9</v>
      </c>
      <c r="D296" s="2">
        <v>15.7</v>
      </c>
      <c r="E296" s="2">
        <f t="shared" si="34"/>
        <v>13.299999999999999</v>
      </c>
      <c r="F296" s="2">
        <v>88</v>
      </c>
      <c r="G296" s="2">
        <v>45</v>
      </c>
      <c r="H296" s="2">
        <v>72</v>
      </c>
      <c r="I296" s="2">
        <v>0</v>
      </c>
      <c r="J296" s="2">
        <v>49</v>
      </c>
      <c r="K296" s="2">
        <v>1.6</v>
      </c>
      <c r="L296" s="2">
        <v>11.21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25.8</v>
      </c>
      <c r="C297" s="2">
        <v>9.8</v>
      </c>
      <c r="D297" s="2">
        <v>16.7</v>
      </c>
      <c r="E297" s="2">
        <f t="shared" si="34"/>
        <v>16</v>
      </c>
      <c r="F297" s="2">
        <v>88</v>
      </c>
      <c r="G297" s="2">
        <v>39</v>
      </c>
      <c r="H297" s="2">
        <v>70</v>
      </c>
      <c r="I297" s="2">
        <v>0</v>
      </c>
      <c r="J297" s="2">
        <v>32</v>
      </c>
      <c r="K297" s="2">
        <v>1.6</v>
      </c>
      <c r="L297" s="2">
        <v>10.75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26.6</v>
      </c>
      <c r="C298" s="2">
        <v>10.7</v>
      </c>
      <c r="D298" s="2">
        <v>17.6</v>
      </c>
      <c r="E298" s="2">
        <f t="shared" si="34"/>
        <v>15.900000000000002</v>
      </c>
      <c r="F298" s="2">
        <v>98</v>
      </c>
      <c r="G298" s="2">
        <v>40</v>
      </c>
      <c r="H298" s="2">
        <v>72</v>
      </c>
      <c r="I298" s="2">
        <v>0</v>
      </c>
      <c r="J298" s="2">
        <v>48</v>
      </c>
      <c r="K298" s="2">
        <v>1.5</v>
      </c>
      <c r="L298" s="2">
        <v>10.5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25.5</v>
      </c>
      <c r="C299" s="2">
        <v>12.1</v>
      </c>
      <c r="D299" s="2">
        <v>18.1</v>
      </c>
      <c r="E299" s="2">
        <f t="shared" si="34"/>
        <v>13.4</v>
      </c>
      <c r="F299" s="2">
        <v>98</v>
      </c>
      <c r="G299" s="2">
        <v>45</v>
      </c>
      <c r="H299" s="2">
        <v>77</v>
      </c>
      <c r="I299" s="2">
        <v>0</v>
      </c>
      <c r="J299" s="2">
        <v>62</v>
      </c>
      <c r="K299" s="2">
        <v>1.5</v>
      </c>
      <c r="L299" s="2">
        <v>9.85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24.5</v>
      </c>
      <c r="C300" s="2">
        <v>12.4</v>
      </c>
      <c r="D300" s="2">
        <v>18.3</v>
      </c>
      <c r="E300" s="2">
        <f t="shared" si="34"/>
        <v>12.1</v>
      </c>
      <c r="F300" s="2">
        <v>96</v>
      </c>
      <c r="G300" s="2">
        <v>54</v>
      </c>
      <c r="H300" s="2">
        <v>79</v>
      </c>
      <c r="I300" s="2">
        <v>0</v>
      </c>
      <c r="J300" s="2">
        <v>56</v>
      </c>
      <c r="K300" s="2">
        <v>1.5</v>
      </c>
      <c r="L300" s="2">
        <v>9.35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24.9</v>
      </c>
      <c r="C301" s="2">
        <v>13.2</v>
      </c>
      <c r="D301" s="2">
        <v>18.3</v>
      </c>
      <c r="E301" s="2">
        <f t="shared" si="34"/>
        <v>11.7</v>
      </c>
      <c r="F301" s="2">
        <v>98</v>
      </c>
      <c r="G301" s="2">
        <v>47</v>
      </c>
      <c r="H301" s="2">
        <v>74</v>
      </c>
      <c r="I301" s="2">
        <v>0</v>
      </c>
      <c r="J301" s="2">
        <v>72</v>
      </c>
      <c r="K301" s="2">
        <v>1.8</v>
      </c>
      <c r="L301" s="2">
        <v>9.28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25.1</v>
      </c>
      <c r="C302" s="2">
        <v>11.1</v>
      </c>
      <c r="D302" s="2">
        <v>16.9</v>
      </c>
      <c r="E302" s="2">
        <f t="shared" si="34"/>
        <v>14.000000000000002</v>
      </c>
      <c r="F302" s="2">
        <v>95</v>
      </c>
      <c r="G302" s="2">
        <v>40</v>
      </c>
      <c r="H302" s="2">
        <v>72</v>
      </c>
      <c r="I302" s="2">
        <v>0</v>
      </c>
      <c r="J302" s="2">
        <v>63</v>
      </c>
      <c r="K302" s="2">
        <v>1.7</v>
      </c>
      <c r="L302" s="2">
        <v>9.57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23.5</v>
      </c>
      <c r="C303" s="2">
        <v>10.3</v>
      </c>
      <c r="D303" s="2">
        <v>16.3</v>
      </c>
      <c r="E303" s="2">
        <f t="shared" si="34"/>
        <v>13.2</v>
      </c>
      <c r="F303" s="2">
        <v>92</v>
      </c>
      <c r="G303" s="2">
        <v>45</v>
      </c>
      <c r="H303" s="2">
        <v>72</v>
      </c>
      <c r="I303" s="2">
        <v>0</v>
      </c>
      <c r="J303" s="2">
        <v>48</v>
      </c>
      <c r="K303" s="2">
        <v>1.6</v>
      </c>
      <c r="L303" s="2">
        <v>9.22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22.6</v>
      </c>
      <c r="C304" s="2">
        <v>12</v>
      </c>
      <c r="D304" s="2">
        <v>17.8</v>
      </c>
      <c r="E304" s="2">
        <f t="shared" si="34"/>
        <v>10.600000000000001</v>
      </c>
      <c r="F304" s="2">
        <v>90</v>
      </c>
      <c r="G304" s="2">
        <v>58</v>
      </c>
      <c r="H304" s="2">
        <v>76</v>
      </c>
      <c r="I304" s="2">
        <v>16</v>
      </c>
      <c r="J304" s="2">
        <v>98</v>
      </c>
      <c r="K304" s="2">
        <v>1.8</v>
      </c>
      <c r="L304" s="2">
        <v>3.24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20.8</v>
      </c>
      <c r="C305" s="2">
        <v>15.2</v>
      </c>
      <c r="D305" s="2">
        <v>19.1</v>
      </c>
      <c r="E305" s="2">
        <f t="shared" si="34"/>
        <v>5.600000000000001</v>
      </c>
      <c r="F305" s="2">
        <v>91</v>
      </c>
      <c r="G305" s="2">
        <v>62</v>
      </c>
      <c r="H305" s="2">
        <v>80</v>
      </c>
      <c r="I305" s="2">
        <v>15</v>
      </c>
      <c r="J305" s="2">
        <v>206</v>
      </c>
      <c r="K305" s="2">
        <v>3.2</v>
      </c>
      <c r="L305" s="2">
        <v>3.16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17.4</v>
      </c>
      <c r="C306" s="2">
        <v>8.6</v>
      </c>
      <c r="D306" s="2">
        <v>14.1</v>
      </c>
      <c r="E306" s="2">
        <f t="shared" si="34"/>
        <v>8.799999999999999</v>
      </c>
      <c r="F306" s="2">
        <v>91</v>
      </c>
      <c r="G306" s="2">
        <v>44</v>
      </c>
      <c r="H306" s="2">
        <v>71</v>
      </c>
      <c r="I306" s="2">
        <v>18</v>
      </c>
      <c r="J306" s="2">
        <v>266</v>
      </c>
      <c r="K306" s="2">
        <v>2</v>
      </c>
      <c r="L306" s="2">
        <v>2.71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14.5</v>
      </c>
      <c r="C307" s="2">
        <v>5</v>
      </c>
      <c r="D307" s="2">
        <v>9.2</v>
      </c>
      <c r="E307" s="2">
        <f t="shared" si="34"/>
        <v>9.5</v>
      </c>
      <c r="F307" s="2">
        <v>86</v>
      </c>
      <c r="G307" s="2">
        <v>52</v>
      </c>
      <c r="H307" s="2">
        <v>78</v>
      </c>
      <c r="I307" s="2">
        <v>22.6</v>
      </c>
      <c r="J307" s="2">
        <v>64</v>
      </c>
      <c r="K307" s="2">
        <v>1.9</v>
      </c>
      <c r="L307" s="2">
        <v>6.32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16.2</v>
      </c>
      <c r="C308" s="2">
        <v>3.8</v>
      </c>
      <c r="D308" s="2">
        <v>10.6</v>
      </c>
      <c r="E308" s="2">
        <f t="shared" si="34"/>
        <v>12.399999999999999</v>
      </c>
      <c r="F308" s="2">
        <v>85</v>
      </c>
      <c r="G308" s="2">
        <v>37</v>
      </c>
      <c r="H308" s="2">
        <v>65</v>
      </c>
      <c r="I308" s="2">
        <v>0</v>
      </c>
      <c r="J308" s="2">
        <v>68</v>
      </c>
      <c r="K308" s="2">
        <v>1.6</v>
      </c>
      <c r="L308" s="2">
        <v>6.45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18.5</v>
      </c>
      <c r="C309" s="2">
        <v>10.8</v>
      </c>
      <c r="D309" s="2">
        <v>14.2</v>
      </c>
      <c r="E309" s="2">
        <f t="shared" si="34"/>
        <v>7.699999999999999</v>
      </c>
      <c r="F309" s="2">
        <v>90</v>
      </c>
      <c r="G309" s="2">
        <v>51</v>
      </c>
      <c r="H309" s="2">
        <v>71</v>
      </c>
      <c r="I309" s="2">
        <v>61</v>
      </c>
      <c r="J309" s="2">
        <v>84</v>
      </c>
      <c r="K309" s="2">
        <v>4.2</v>
      </c>
      <c r="L309" s="2">
        <v>1.28</v>
      </c>
      <c r="M309">
        <f t="shared" si="41"/>
        <v>1</v>
      </c>
      <c r="N309">
        <f>SUM(M279:M309)</f>
        <v>10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8</v>
      </c>
      <c r="S309">
        <f t="shared" si="37"/>
        <v>1</v>
      </c>
      <c r="T309">
        <f>SUM(S279:S309)</f>
        <v>2</v>
      </c>
      <c r="U309">
        <f t="shared" si="38"/>
        <v>1</v>
      </c>
      <c r="V309">
        <f>SUM(U279:U309)</f>
        <v>1</v>
      </c>
      <c r="W309">
        <f t="shared" si="39"/>
        <v>1</v>
      </c>
      <c r="X309">
        <f>SUM(W279:W309)</f>
        <v>1</v>
      </c>
    </row>
    <row r="310" spans="1:23" ht="12.75">
      <c r="A310" s="29">
        <f t="shared" si="40"/>
        <v>41214</v>
      </c>
      <c r="B310" s="2">
        <v>18.8</v>
      </c>
      <c r="C310" s="2">
        <v>13.4</v>
      </c>
      <c r="D310" s="2">
        <v>16.6</v>
      </c>
      <c r="E310" s="2">
        <f t="shared" si="34"/>
        <v>5.4</v>
      </c>
      <c r="F310" s="2">
        <v>88</v>
      </c>
      <c r="G310" s="2">
        <v>57</v>
      </c>
      <c r="H310" s="2">
        <v>74</v>
      </c>
      <c r="I310" s="2">
        <v>16.8</v>
      </c>
      <c r="J310" s="2">
        <v>227</v>
      </c>
      <c r="K310" s="2">
        <v>3.5</v>
      </c>
      <c r="L310" s="2">
        <v>2.46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19.5</v>
      </c>
      <c r="C311" s="2">
        <v>9.8</v>
      </c>
      <c r="D311" s="2">
        <v>14.5</v>
      </c>
      <c r="E311" s="2">
        <f t="shared" si="34"/>
        <v>9.7</v>
      </c>
      <c r="F311" s="2">
        <v>90</v>
      </c>
      <c r="G311" s="2">
        <v>56</v>
      </c>
      <c r="H311" s="2">
        <v>78</v>
      </c>
      <c r="I311" s="2">
        <v>0.3</v>
      </c>
      <c r="J311" s="2">
        <v>102</v>
      </c>
      <c r="K311" s="2">
        <v>1.9</v>
      </c>
      <c r="L311" s="2">
        <v>7.39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19.7</v>
      </c>
      <c r="C312" s="2">
        <v>7.7</v>
      </c>
      <c r="D312" s="2">
        <v>13.9</v>
      </c>
      <c r="E312" s="2">
        <f t="shared" si="34"/>
        <v>12</v>
      </c>
      <c r="F312" s="2">
        <v>89</v>
      </c>
      <c r="G312" s="2">
        <v>52</v>
      </c>
      <c r="H312" s="2">
        <v>76</v>
      </c>
      <c r="I312" s="2">
        <v>0</v>
      </c>
      <c r="J312" s="2">
        <v>64</v>
      </c>
      <c r="K312" s="2">
        <v>1.4</v>
      </c>
      <c r="L312" s="2">
        <v>7.22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</v>
      </c>
      <c r="C313" s="2">
        <v>14.2</v>
      </c>
      <c r="D313" s="2">
        <v>17.5</v>
      </c>
      <c r="E313" s="2">
        <f t="shared" si="34"/>
        <v>5.800000000000001</v>
      </c>
      <c r="F313" s="2">
        <v>87</v>
      </c>
      <c r="G313" s="2">
        <v>68</v>
      </c>
      <c r="H313" s="2">
        <v>79</v>
      </c>
      <c r="I313" s="2">
        <v>11.2</v>
      </c>
      <c r="J313" s="2">
        <v>120</v>
      </c>
      <c r="K313" s="2">
        <v>2.1</v>
      </c>
      <c r="L313" s="2">
        <v>0.6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21.5</v>
      </c>
      <c r="C314" s="2">
        <v>12.4</v>
      </c>
      <c r="D314" s="2">
        <v>19.1</v>
      </c>
      <c r="E314" s="2">
        <f t="shared" si="34"/>
        <v>9.1</v>
      </c>
      <c r="F314" s="2">
        <v>85</v>
      </c>
      <c r="G314" s="2">
        <v>59</v>
      </c>
      <c r="H314" s="2">
        <v>78</v>
      </c>
      <c r="I314" s="2">
        <v>2.5</v>
      </c>
      <c r="J314" s="2">
        <v>201</v>
      </c>
      <c r="K314" s="2">
        <v>3</v>
      </c>
      <c r="L314" s="2">
        <v>2.57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19.1</v>
      </c>
      <c r="C315" s="2">
        <v>10.3</v>
      </c>
      <c r="D315" s="2">
        <v>14.3</v>
      </c>
      <c r="E315" s="2">
        <f t="shared" si="34"/>
        <v>8.8</v>
      </c>
      <c r="F315" s="2">
        <v>89</v>
      </c>
      <c r="G315" s="2">
        <v>60</v>
      </c>
      <c r="H315" s="2">
        <v>76</v>
      </c>
      <c r="I315" s="2">
        <v>0</v>
      </c>
      <c r="J315" s="2">
        <v>147</v>
      </c>
      <c r="K315" s="2">
        <v>1.9</v>
      </c>
      <c r="L315" s="2">
        <v>5.26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18.8</v>
      </c>
      <c r="C316" s="2">
        <v>6.1</v>
      </c>
      <c r="D316" s="2">
        <v>13.1</v>
      </c>
      <c r="E316" s="2">
        <f t="shared" si="34"/>
        <v>12.700000000000001</v>
      </c>
      <c r="F316" s="2">
        <v>83</v>
      </c>
      <c r="G316" s="2">
        <v>45</v>
      </c>
      <c r="H316" s="2">
        <v>70</v>
      </c>
      <c r="I316" s="2">
        <v>0</v>
      </c>
      <c r="J316" s="2">
        <v>62</v>
      </c>
      <c r="K316" s="2">
        <v>1.7</v>
      </c>
      <c r="L316" s="2">
        <v>6.56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18.1</v>
      </c>
      <c r="C317" s="2">
        <v>4.1</v>
      </c>
      <c r="D317" s="2">
        <v>10.8</v>
      </c>
      <c r="E317" s="2">
        <f t="shared" si="34"/>
        <v>14.000000000000002</v>
      </c>
      <c r="F317" s="2">
        <v>86</v>
      </c>
      <c r="G317" s="2">
        <v>37</v>
      </c>
      <c r="H317" s="2">
        <v>64</v>
      </c>
      <c r="I317" s="2">
        <v>0</v>
      </c>
      <c r="J317" s="2">
        <v>34</v>
      </c>
      <c r="K317" s="2">
        <v>1.7</v>
      </c>
      <c r="L317" s="2">
        <v>8.23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18.1</v>
      </c>
      <c r="C318" s="2">
        <v>5.6</v>
      </c>
      <c r="D318" s="2">
        <v>11.2</v>
      </c>
      <c r="E318" s="2">
        <f t="shared" si="34"/>
        <v>12.500000000000002</v>
      </c>
      <c r="F318" s="2">
        <v>89</v>
      </c>
      <c r="G318" s="2">
        <v>53</v>
      </c>
      <c r="H318" s="2">
        <v>77</v>
      </c>
      <c r="I318" s="2">
        <v>0</v>
      </c>
      <c r="J318" s="2">
        <v>53</v>
      </c>
      <c r="K318" s="2">
        <v>1.3</v>
      </c>
      <c r="L318" s="2">
        <v>7.09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20.1</v>
      </c>
      <c r="C319" s="2">
        <v>8.1</v>
      </c>
      <c r="D319" s="2">
        <v>13.2</v>
      </c>
      <c r="E319" s="2">
        <f t="shared" si="34"/>
        <v>12.000000000000002</v>
      </c>
      <c r="F319" s="2">
        <v>86</v>
      </c>
      <c r="G319" s="2">
        <v>51</v>
      </c>
      <c r="H319" s="2">
        <v>74</v>
      </c>
      <c r="I319" s="2">
        <v>0</v>
      </c>
      <c r="J319" s="2">
        <v>48</v>
      </c>
      <c r="K319" s="2">
        <v>1.4</v>
      </c>
      <c r="L319" s="2">
        <v>6.46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22.9</v>
      </c>
      <c r="C320" s="2">
        <v>11.2</v>
      </c>
      <c r="D320" s="2">
        <v>17.7</v>
      </c>
      <c r="E320" s="2">
        <f t="shared" si="34"/>
        <v>11.7</v>
      </c>
      <c r="F320" s="2">
        <v>81</v>
      </c>
      <c r="G320" s="2">
        <v>57</v>
      </c>
      <c r="H320" s="2">
        <v>67</v>
      </c>
      <c r="I320" s="2">
        <v>0</v>
      </c>
      <c r="J320" s="2">
        <v>94</v>
      </c>
      <c r="K320" s="2">
        <v>1.9</v>
      </c>
      <c r="L320" s="2">
        <v>6.78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23.9</v>
      </c>
      <c r="C321" s="2">
        <v>14.8</v>
      </c>
      <c r="D321" s="2">
        <v>18.2</v>
      </c>
      <c r="E321" s="2">
        <f t="shared" si="34"/>
        <v>9.099999999999998</v>
      </c>
      <c r="F321" s="2">
        <v>89</v>
      </c>
      <c r="G321" s="2">
        <v>53</v>
      </c>
      <c r="H321" s="2">
        <v>74</v>
      </c>
      <c r="I321" s="2">
        <v>0</v>
      </c>
      <c r="J321" s="2">
        <v>55</v>
      </c>
      <c r="K321" s="2">
        <v>1.8</v>
      </c>
      <c r="L321" s="2">
        <v>4.26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24.6</v>
      </c>
      <c r="C322" s="2">
        <v>12.8</v>
      </c>
      <c r="D322" s="2">
        <v>17.9</v>
      </c>
      <c r="E322" s="2">
        <f t="shared" si="34"/>
        <v>11.8</v>
      </c>
      <c r="F322" s="2">
        <v>87</v>
      </c>
      <c r="G322" s="2">
        <v>46</v>
      </c>
      <c r="H322" s="2">
        <v>68</v>
      </c>
      <c r="I322" s="2">
        <v>0</v>
      </c>
      <c r="J322" s="2">
        <v>69</v>
      </c>
      <c r="K322" s="2">
        <v>2.3</v>
      </c>
      <c r="L322" s="2">
        <v>6.42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20.7</v>
      </c>
      <c r="C323" s="2">
        <v>14.5</v>
      </c>
      <c r="D323" s="2">
        <v>17.2</v>
      </c>
      <c r="E323" s="2">
        <f t="shared" si="34"/>
        <v>6.199999999999999</v>
      </c>
      <c r="F323" s="2">
        <v>72</v>
      </c>
      <c r="G323" s="2">
        <v>49</v>
      </c>
      <c r="H323" s="2">
        <v>59</v>
      </c>
      <c r="I323" s="2">
        <v>0</v>
      </c>
      <c r="J323" s="2">
        <v>58</v>
      </c>
      <c r="K323" s="2">
        <v>2.8</v>
      </c>
      <c r="L323" s="2">
        <v>6.56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20.3</v>
      </c>
      <c r="C324" s="2">
        <v>10.1</v>
      </c>
      <c r="D324" s="2">
        <v>15.1</v>
      </c>
      <c r="E324" s="2">
        <f t="shared" si="34"/>
        <v>10.200000000000001</v>
      </c>
      <c r="F324" s="2">
        <v>76</v>
      </c>
      <c r="G324" s="2">
        <v>38</v>
      </c>
      <c r="H324" s="2">
        <v>55</v>
      </c>
      <c r="I324" s="2">
        <v>0</v>
      </c>
      <c r="J324" s="2">
        <v>44</v>
      </c>
      <c r="K324" s="2">
        <v>1.8</v>
      </c>
      <c r="L324" s="2">
        <v>6.32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17.7</v>
      </c>
      <c r="C325" s="2">
        <v>8.8</v>
      </c>
      <c r="D325" s="2">
        <v>13.6</v>
      </c>
      <c r="E325" s="2">
        <f t="shared" si="34"/>
        <v>8.899999999999999</v>
      </c>
      <c r="F325" s="2">
        <v>83</v>
      </c>
      <c r="G325" s="2">
        <v>45</v>
      </c>
      <c r="H325" s="2">
        <v>61</v>
      </c>
      <c r="I325" s="2">
        <v>0</v>
      </c>
      <c r="J325" s="2">
        <v>19</v>
      </c>
      <c r="K325" s="2">
        <v>2.2</v>
      </c>
      <c r="L325" s="2">
        <v>3.5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17.9</v>
      </c>
      <c r="C326" s="2">
        <v>12.1</v>
      </c>
      <c r="D326" s="2">
        <v>15</v>
      </c>
      <c r="E326" s="2">
        <f t="shared" si="34"/>
        <v>5.799999999999999</v>
      </c>
      <c r="F326" s="2">
        <v>76</v>
      </c>
      <c r="G326" s="2">
        <v>57</v>
      </c>
      <c r="H326" s="2">
        <v>67</v>
      </c>
      <c r="I326" s="2">
        <v>0.3</v>
      </c>
      <c r="J326" s="2">
        <v>48</v>
      </c>
      <c r="K326" s="2">
        <v>1.3</v>
      </c>
      <c r="L326" s="2">
        <v>2.57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16.8</v>
      </c>
      <c r="C327" s="2">
        <v>14.5</v>
      </c>
      <c r="D327" s="2">
        <v>15.4</v>
      </c>
      <c r="E327" s="2">
        <f aca="true" t="shared" si="42" ref="E327:E370">(B327-C327)</f>
        <v>2.3000000000000007</v>
      </c>
      <c r="F327" s="2">
        <v>86</v>
      </c>
      <c r="G327" s="2">
        <v>73</v>
      </c>
      <c r="H327" s="2">
        <v>80</v>
      </c>
      <c r="I327" s="2">
        <v>16</v>
      </c>
      <c r="J327" s="2">
        <v>28</v>
      </c>
      <c r="K327" s="2">
        <v>1.8</v>
      </c>
      <c r="L327" s="2">
        <v>1.08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17.4</v>
      </c>
      <c r="C328" s="2">
        <v>13.4</v>
      </c>
      <c r="D328" s="2">
        <v>15.1</v>
      </c>
      <c r="E328" s="2">
        <f t="shared" si="42"/>
        <v>3.9999999999999982</v>
      </c>
      <c r="F328" s="2">
        <v>89</v>
      </c>
      <c r="G328" s="2">
        <v>68</v>
      </c>
      <c r="H328" s="2">
        <v>81</v>
      </c>
      <c r="I328" s="2">
        <v>17.5</v>
      </c>
      <c r="J328" s="2">
        <v>35</v>
      </c>
      <c r="K328" s="2">
        <v>1.2</v>
      </c>
      <c r="L328" s="2">
        <v>1.66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16.5</v>
      </c>
      <c r="C329" s="2">
        <v>12.8</v>
      </c>
      <c r="D329" s="2">
        <v>14.9</v>
      </c>
      <c r="E329" s="2">
        <f t="shared" si="42"/>
        <v>3.6999999999999993</v>
      </c>
      <c r="F329" s="2">
        <v>84</v>
      </c>
      <c r="G329" s="2">
        <v>57</v>
      </c>
      <c r="H329" s="2">
        <v>73</v>
      </c>
      <c r="I329" s="2">
        <v>2.3</v>
      </c>
      <c r="J329" s="2">
        <v>355</v>
      </c>
      <c r="K329" s="2">
        <v>1.9</v>
      </c>
      <c r="L329" s="2">
        <v>1.64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19.4</v>
      </c>
      <c r="C330" s="2">
        <v>10.1</v>
      </c>
      <c r="D330" s="2">
        <v>14.5</v>
      </c>
      <c r="E330" s="2">
        <f t="shared" si="42"/>
        <v>9.299999999999999</v>
      </c>
      <c r="F330" s="2">
        <v>87</v>
      </c>
      <c r="G330" s="2">
        <v>57</v>
      </c>
      <c r="H330" s="2">
        <v>78</v>
      </c>
      <c r="I330" s="2">
        <v>0.3</v>
      </c>
      <c r="J330" s="2">
        <v>48</v>
      </c>
      <c r="K330" s="2">
        <v>1.2</v>
      </c>
      <c r="L330" s="2">
        <v>2.88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19.7</v>
      </c>
      <c r="C331" s="2">
        <v>7.9</v>
      </c>
      <c r="D331" s="2">
        <v>12.8</v>
      </c>
      <c r="E331" s="2">
        <f t="shared" si="42"/>
        <v>11.799999999999999</v>
      </c>
      <c r="F331" s="2">
        <v>89</v>
      </c>
      <c r="G331" s="2">
        <v>51</v>
      </c>
      <c r="H331" s="2">
        <v>78</v>
      </c>
      <c r="I331" s="2">
        <v>0</v>
      </c>
      <c r="J331" s="2">
        <v>50</v>
      </c>
      <c r="K331" s="2">
        <v>1.4</v>
      </c>
      <c r="L331" s="2">
        <v>5.93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18.5</v>
      </c>
      <c r="C332" s="2">
        <v>10.2</v>
      </c>
      <c r="D332" s="2">
        <v>13.4</v>
      </c>
      <c r="E332" s="2">
        <f t="shared" si="42"/>
        <v>8.3</v>
      </c>
      <c r="F332" s="2">
        <v>88</v>
      </c>
      <c r="G332" s="2">
        <v>63</v>
      </c>
      <c r="H332" s="2">
        <v>82</v>
      </c>
      <c r="I332" s="2">
        <v>0</v>
      </c>
      <c r="J332" s="2">
        <v>77</v>
      </c>
      <c r="K332" s="2">
        <v>1.3</v>
      </c>
      <c r="L332" s="2">
        <v>4.88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18.5</v>
      </c>
      <c r="C333" s="2">
        <v>7.7</v>
      </c>
      <c r="D333" s="2">
        <v>12.1</v>
      </c>
      <c r="E333" s="2">
        <f t="shared" si="42"/>
        <v>10.8</v>
      </c>
      <c r="F333" s="2">
        <v>89</v>
      </c>
      <c r="G333" s="2">
        <v>62</v>
      </c>
      <c r="H333" s="2">
        <v>81</v>
      </c>
      <c r="I333" s="2">
        <v>0</v>
      </c>
      <c r="J333" s="2">
        <v>52</v>
      </c>
      <c r="K333" s="2">
        <v>1.4</v>
      </c>
      <c r="L333" s="2">
        <v>5.49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17.8</v>
      </c>
      <c r="C334" s="2">
        <v>8.1</v>
      </c>
      <c r="D334" s="2">
        <v>11.9</v>
      </c>
      <c r="E334" s="2">
        <f t="shared" si="42"/>
        <v>9.700000000000001</v>
      </c>
      <c r="F334" s="2">
        <v>89</v>
      </c>
      <c r="G334" s="2">
        <v>58</v>
      </c>
      <c r="H334" s="2">
        <v>80</v>
      </c>
      <c r="I334" s="2">
        <v>0.3</v>
      </c>
      <c r="J334" s="2">
        <v>49</v>
      </c>
      <c r="K334" s="2">
        <v>1.3</v>
      </c>
      <c r="L334" s="2">
        <v>5.74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17.8</v>
      </c>
      <c r="C335" s="2">
        <v>6.2</v>
      </c>
      <c r="D335" s="2">
        <v>11.1</v>
      </c>
      <c r="E335" s="2">
        <f t="shared" si="42"/>
        <v>11.600000000000001</v>
      </c>
      <c r="F335" s="2">
        <v>89</v>
      </c>
      <c r="G335" s="2">
        <v>54</v>
      </c>
      <c r="H335" s="2">
        <v>80</v>
      </c>
      <c r="I335" s="2">
        <v>0</v>
      </c>
      <c r="J335" s="2">
        <v>43</v>
      </c>
      <c r="K335" s="2">
        <v>1.3</v>
      </c>
      <c r="L335" s="2">
        <v>5.85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17.3</v>
      </c>
      <c r="C336" s="2">
        <v>9</v>
      </c>
      <c r="D336" s="2">
        <v>15.2</v>
      </c>
      <c r="E336" s="2">
        <f t="shared" si="42"/>
        <v>8.3</v>
      </c>
      <c r="F336" s="2">
        <v>88</v>
      </c>
      <c r="G336" s="2">
        <v>55</v>
      </c>
      <c r="H336" s="2">
        <v>69</v>
      </c>
      <c r="I336" s="2">
        <v>0</v>
      </c>
      <c r="J336" s="2">
        <v>78</v>
      </c>
      <c r="K336" s="2">
        <v>2.3</v>
      </c>
      <c r="L336" s="2">
        <v>1.6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20.5</v>
      </c>
      <c r="C337" s="2">
        <v>11.1</v>
      </c>
      <c r="D337" s="2">
        <v>16.2</v>
      </c>
      <c r="E337" s="2">
        <f t="shared" si="42"/>
        <v>9.4</v>
      </c>
      <c r="F337" s="2">
        <v>87</v>
      </c>
      <c r="G337" s="2">
        <v>50</v>
      </c>
      <c r="H337" s="2">
        <v>66</v>
      </c>
      <c r="I337" s="2">
        <v>20.1</v>
      </c>
      <c r="J337" s="2">
        <v>141</v>
      </c>
      <c r="K337" s="2">
        <v>4.9</v>
      </c>
      <c r="L337" s="2">
        <v>1.43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15.5</v>
      </c>
      <c r="C338" s="2">
        <v>10.3</v>
      </c>
      <c r="D338" s="2">
        <v>13.4</v>
      </c>
      <c r="E338" s="2">
        <f t="shared" si="42"/>
        <v>5.199999999999999</v>
      </c>
      <c r="F338" s="2">
        <v>81</v>
      </c>
      <c r="G338" s="2">
        <v>54</v>
      </c>
      <c r="H338" s="2">
        <v>66</v>
      </c>
      <c r="I338" s="2">
        <v>12.2</v>
      </c>
      <c r="J338" s="2">
        <v>203</v>
      </c>
      <c r="K338" s="2">
        <v>4.6</v>
      </c>
      <c r="L338" s="2">
        <v>2.59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15.1</v>
      </c>
      <c r="C339" s="2">
        <v>6.9</v>
      </c>
      <c r="D339" s="2">
        <v>11</v>
      </c>
      <c r="E339" s="2">
        <f t="shared" si="42"/>
        <v>8.2</v>
      </c>
      <c r="F339" s="2">
        <v>83</v>
      </c>
      <c r="G339" s="2">
        <v>42</v>
      </c>
      <c r="H339" s="2">
        <v>71</v>
      </c>
      <c r="I339" s="2">
        <v>7.1</v>
      </c>
      <c r="J339" s="2">
        <v>156</v>
      </c>
      <c r="K339" s="2">
        <v>2.8</v>
      </c>
      <c r="L339" s="2">
        <v>2.95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9</v>
      </c>
      <c r="Q339">
        <f t="shared" si="44"/>
        <v>0</v>
      </c>
      <c r="R339">
        <f>SUM(Q310:Q339)</f>
        <v>6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13.5</v>
      </c>
      <c r="C340" s="2">
        <v>7.3</v>
      </c>
      <c r="D340" s="2">
        <v>10.2</v>
      </c>
      <c r="E340" s="2">
        <f t="shared" si="42"/>
        <v>6.2</v>
      </c>
      <c r="F340" s="2">
        <v>83</v>
      </c>
      <c r="G340" s="2">
        <v>62</v>
      </c>
      <c r="H340" s="2">
        <v>75</v>
      </c>
      <c r="I340" s="2">
        <v>9.6</v>
      </c>
      <c r="J340" s="2">
        <v>57</v>
      </c>
      <c r="K340" s="2">
        <v>2.6</v>
      </c>
      <c r="L340" s="2">
        <v>3.55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14.4</v>
      </c>
      <c r="C341" s="2">
        <v>6.3</v>
      </c>
      <c r="D341" s="2">
        <v>10.1</v>
      </c>
      <c r="E341" s="2">
        <f t="shared" si="42"/>
        <v>8.100000000000001</v>
      </c>
      <c r="F341" s="2">
        <v>87</v>
      </c>
      <c r="G341" s="2">
        <v>57</v>
      </c>
      <c r="H341" s="2">
        <v>77</v>
      </c>
      <c r="I341" s="2">
        <v>11.2</v>
      </c>
      <c r="J341" s="2">
        <v>41</v>
      </c>
      <c r="K341" s="2">
        <v>1.8</v>
      </c>
      <c r="L341" s="2">
        <v>3.22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</v>
      </c>
      <c r="C342" s="2">
        <v>1</v>
      </c>
      <c r="D342" s="2">
        <v>7.2</v>
      </c>
      <c r="E342" s="2">
        <f t="shared" si="42"/>
        <v>11</v>
      </c>
      <c r="F342" s="2">
        <v>85</v>
      </c>
      <c r="G342" s="2">
        <v>35</v>
      </c>
      <c r="H342" s="2">
        <v>64</v>
      </c>
      <c r="I342" s="2">
        <v>0.8</v>
      </c>
      <c r="J342" s="2">
        <v>3</v>
      </c>
      <c r="K342" s="2">
        <v>2.2</v>
      </c>
      <c r="L342" s="2">
        <v>5.62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12</v>
      </c>
      <c r="C343" s="2">
        <v>0.1</v>
      </c>
      <c r="D343" s="2">
        <v>7.8</v>
      </c>
      <c r="E343" s="2">
        <f t="shared" si="42"/>
        <v>11.9</v>
      </c>
      <c r="F343" s="2">
        <v>86</v>
      </c>
      <c r="G343" s="2">
        <v>36</v>
      </c>
      <c r="H343" s="2">
        <v>70</v>
      </c>
      <c r="I343" s="2">
        <v>9.6</v>
      </c>
      <c r="J343" s="2">
        <v>56</v>
      </c>
      <c r="K343" s="2">
        <v>1.9</v>
      </c>
      <c r="L343" s="2">
        <v>1.55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13.8</v>
      </c>
      <c r="C344" s="2">
        <v>1.1</v>
      </c>
      <c r="D344" s="2">
        <v>8.1</v>
      </c>
      <c r="E344" s="2">
        <f t="shared" si="42"/>
        <v>12.700000000000001</v>
      </c>
      <c r="F344" s="2">
        <v>86</v>
      </c>
      <c r="G344" s="2">
        <v>36</v>
      </c>
      <c r="H344" s="2">
        <v>68</v>
      </c>
      <c r="I344" s="2">
        <v>1.3</v>
      </c>
      <c r="J344" s="2">
        <v>34</v>
      </c>
      <c r="K344" s="2">
        <v>1.9</v>
      </c>
      <c r="L344" s="2">
        <v>4.33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11.9</v>
      </c>
      <c r="C345" s="2">
        <v>-0.5</v>
      </c>
      <c r="D345" s="2">
        <v>4.7</v>
      </c>
      <c r="E345" s="2">
        <f t="shared" si="42"/>
        <v>12.4</v>
      </c>
      <c r="F345" s="2">
        <v>82</v>
      </c>
      <c r="G345" s="2">
        <v>36</v>
      </c>
      <c r="H345" s="2">
        <v>64</v>
      </c>
      <c r="I345" s="2">
        <v>0</v>
      </c>
      <c r="J345" s="2">
        <v>28</v>
      </c>
      <c r="K345" s="2">
        <v>1.6</v>
      </c>
      <c r="L345" s="2">
        <v>5.24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10.6</v>
      </c>
      <c r="C346" s="2">
        <v>-1.3</v>
      </c>
      <c r="D346" s="2">
        <v>5.1</v>
      </c>
      <c r="E346" s="2">
        <f t="shared" si="42"/>
        <v>11.9</v>
      </c>
      <c r="F346" s="2">
        <v>83</v>
      </c>
      <c r="G346" s="2">
        <v>37</v>
      </c>
      <c r="H346" s="2">
        <v>67</v>
      </c>
      <c r="I346" s="2">
        <v>8.9</v>
      </c>
      <c r="J346" s="2">
        <v>63</v>
      </c>
      <c r="K346" s="2">
        <v>2</v>
      </c>
      <c r="L346" s="2">
        <v>3.72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11.9</v>
      </c>
      <c r="C347" s="2">
        <v>4.6</v>
      </c>
      <c r="D347" s="2">
        <v>8.5</v>
      </c>
      <c r="E347" s="2">
        <f t="shared" si="42"/>
        <v>7.300000000000001</v>
      </c>
      <c r="F347" s="2">
        <v>86</v>
      </c>
      <c r="G347" s="2">
        <v>45</v>
      </c>
      <c r="H347" s="2">
        <v>68</v>
      </c>
      <c r="I347" s="2">
        <v>19.6</v>
      </c>
      <c r="J347" s="2">
        <v>7</v>
      </c>
      <c r="K347" s="2">
        <v>2.4</v>
      </c>
      <c r="L347" s="2">
        <v>2.7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9.3</v>
      </c>
      <c r="C348" s="2">
        <v>-1.7</v>
      </c>
      <c r="D348" s="2">
        <v>5.3</v>
      </c>
      <c r="E348" s="2">
        <f t="shared" si="42"/>
        <v>11</v>
      </c>
      <c r="F348" s="2">
        <v>73</v>
      </c>
      <c r="G348" s="2">
        <v>31</v>
      </c>
      <c r="H348" s="2">
        <v>46</v>
      </c>
      <c r="I348" s="2">
        <v>0</v>
      </c>
      <c r="J348" s="2">
        <v>16</v>
      </c>
      <c r="K348" s="2">
        <v>3.5</v>
      </c>
      <c r="L348" s="2">
        <v>5.16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9.1</v>
      </c>
      <c r="C349" s="2">
        <v>-2.4</v>
      </c>
      <c r="D349" s="2">
        <v>4.1</v>
      </c>
      <c r="E349" s="2">
        <f t="shared" si="42"/>
        <v>11.5</v>
      </c>
      <c r="F349" s="2">
        <v>85</v>
      </c>
      <c r="G349" s="2">
        <v>39</v>
      </c>
      <c r="H349" s="2">
        <v>67</v>
      </c>
      <c r="I349" s="2">
        <v>5.1</v>
      </c>
      <c r="J349" s="2">
        <v>49</v>
      </c>
      <c r="K349" s="2">
        <v>2</v>
      </c>
      <c r="L349" s="2">
        <v>1.29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12.3</v>
      </c>
      <c r="C350" s="2">
        <v>3.1</v>
      </c>
      <c r="D350" s="2">
        <v>7.3</v>
      </c>
      <c r="E350" s="2">
        <f t="shared" si="42"/>
        <v>9.200000000000001</v>
      </c>
      <c r="F350" s="2">
        <v>81</v>
      </c>
      <c r="G350" s="2">
        <v>28</v>
      </c>
      <c r="H350" s="2">
        <v>54</v>
      </c>
      <c r="I350" s="2">
        <v>0</v>
      </c>
      <c r="J350" s="2">
        <v>1</v>
      </c>
      <c r="K350" s="2">
        <v>2.2</v>
      </c>
      <c r="L350" s="2">
        <v>6.64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12</v>
      </c>
      <c r="C351" s="2">
        <v>-1.9</v>
      </c>
      <c r="D351" s="2">
        <v>4.8</v>
      </c>
      <c r="E351" s="2">
        <f t="shared" si="42"/>
        <v>13.9</v>
      </c>
      <c r="F351" s="2">
        <v>79</v>
      </c>
      <c r="G351" s="2">
        <v>25</v>
      </c>
      <c r="H351" s="2">
        <v>54</v>
      </c>
      <c r="I351" s="2">
        <v>0</v>
      </c>
      <c r="J351" s="2">
        <v>42</v>
      </c>
      <c r="K351" s="2">
        <v>1.7</v>
      </c>
      <c r="L351" s="2">
        <v>6.6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10.4</v>
      </c>
      <c r="C352" s="2">
        <v>-0.7</v>
      </c>
      <c r="D352" s="2">
        <v>5.3</v>
      </c>
      <c r="E352" s="2">
        <f t="shared" si="42"/>
        <v>11.1</v>
      </c>
      <c r="F352" s="2">
        <v>74</v>
      </c>
      <c r="G352" s="2">
        <v>39</v>
      </c>
      <c r="H352" s="2">
        <v>57</v>
      </c>
      <c r="I352" s="2">
        <v>0</v>
      </c>
      <c r="J352" s="2">
        <v>15</v>
      </c>
      <c r="K352" s="2">
        <v>1.6</v>
      </c>
      <c r="L352" s="2">
        <v>2.39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13.8</v>
      </c>
      <c r="C353" s="2">
        <v>7</v>
      </c>
      <c r="D353" s="2">
        <v>10.6</v>
      </c>
      <c r="E353" s="2">
        <f t="shared" si="42"/>
        <v>6.800000000000001</v>
      </c>
      <c r="F353" s="2">
        <v>87</v>
      </c>
      <c r="G353" s="2">
        <v>47</v>
      </c>
      <c r="H353" s="2">
        <v>75</v>
      </c>
      <c r="I353" s="2">
        <v>17</v>
      </c>
      <c r="J353" s="2">
        <v>67</v>
      </c>
      <c r="K353" s="2">
        <v>2.4</v>
      </c>
      <c r="L353" s="2">
        <v>1.14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15.7</v>
      </c>
      <c r="C354" s="2">
        <v>10.3</v>
      </c>
      <c r="D354" s="2">
        <v>13.3</v>
      </c>
      <c r="E354" s="2">
        <f t="shared" si="42"/>
        <v>5.399999999999999</v>
      </c>
      <c r="F354" s="2">
        <v>88</v>
      </c>
      <c r="G354" s="2">
        <v>73</v>
      </c>
      <c r="H354" s="2">
        <v>83</v>
      </c>
      <c r="I354" s="2">
        <v>2</v>
      </c>
      <c r="J354" s="2">
        <v>181</v>
      </c>
      <c r="K354" s="2">
        <v>2.3</v>
      </c>
      <c r="L354" s="2">
        <v>1.4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17.1</v>
      </c>
      <c r="C355" s="2">
        <v>9.4</v>
      </c>
      <c r="D355" s="2">
        <v>14.1</v>
      </c>
      <c r="E355" s="2">
        <f t="shared" si="42"/>
        <v>7.700000000000001</v>
      </c>
      <c r="F355" s="2">
        <v>90</v>
      </c>
      <c r="G355" s="2">
        <v>64</v>
      </c>
      <c r="H355" s="2">
        <v>82</v>
      </c>
      <c r="I355" s="2">
        <v>1.5</v>
      </c>
      <c r="J355" s="2">
        <v>175</v>
      </c>
      <c r="K355" s="2">
        <v>1.6</v>
      </c>
      <c r="L355" s="2">
        <v>4.64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15.6</v>
      </c>
      <c r="C356" s="2">
        <v>6.6</v>
      </c>
      <c r="D356" s="2">
        <v>10.9</v>
      </c>
      <c r="E356" s="2">
        <f t="shared" si="42"/>
        <v>9</v>
      </c>
      <c r="F356" s="2">
        <v>90</v>
      </c>
      <c r="G356" s="2">
        <v>73</v>
      </c>
      <c r="H356" s="2">
        <v>84</v>
      </c>
      <c r="I356" s="2">
        <v>15.8</v>
      </c>
      <c r="J356" s="2">
        <v>46</v>
      </c>
      <c r="K356" s="2">
        <v>1.5</v>
      </c>
      <c r="L356" s="2">
        <v>2.03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14.2</v>
      </c>
      <c r="C357" s="2">
        <v>3.2</v>
      </c>
      <c r="D357" s="2">
        <v>7.8</v>
      </c>
      <c r="E357" s="2">
        <f t="shared" si="42"/>
        <v>11</v>
      </c>
      <c r="F357" s="2">
        <v>88</v>
      </c>
      <c r="G357" s="2">
        <v>48</v>
      </c>
      <c r="H357" s="2">
        <v>71</v>
      </c>
      <c r="I357" s="2">
        <v>0.3</v>
      </c>
      <c r="J357" s="2">
        <v>36</v>
      </c>
      <c r="K357" s="2">
        <v>1.4</v>
      </c>
      <c r="L357" s="2">
        <v>6.21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14.8</v>
      </c>
      <c r="C358" s="2">
        <v>0.7</v>
      </c>
      <c r="D358" s="2">
        <v>7.2</v>
      </c>
      <c r="E358" s="2">
        <f t="shared" si="42"/>
        <v>14.100000000000001</v>
      </c>
      <c r="F358" s="2">
        <v>79</v>
      </c>
      <c r="G358" s="2">
        <v>29</v>
      </c>
      <c r="H358" s="2">
        <v>57</v>
      </c>
      <c r="I358" s="2">
        <v>0</v>
      </c>
      <c r="J358" s="2">
        <v>39</v>
      </c>
      <c r="K358" s="2">
        <v>1.7</v>
      </c>
      <c r="L358" s="2">
        <v>6.58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12.5</v>
      </c>
      <c r="C359" s="2">
        <v>-0.6</v>
      </c>
      <c r="D359" s="2">
        <v>6</v>
      </c>
      <c r="E359" s="2">
        <f t="shared" si="42"/>
        <v>13.1</v>
      </c>
      <c r="F359" s="2">
        <v>80</v>
      </c>
      <c r="G359" s="2">
        <v>30</v>
      </c>
      <c r="H359" s="2">
        <v>60</v>
      </c>
      <c r="I359" s="2">
        <v>0</v>
      </c>
      <c r="J359" s="2">
        <v>43</v>
      </c>
      <c r="K359" s="2">
        <v>1.7</v>
      </c>
      <c r="L359" s="2">
        <v>5.17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10.4</v>
      </c>
      <c r="C360" s="2">
        <v>6.5</v>
      </c>
      <c r="D360" s="2">
        <v>8.5</v>
      </c>
      <c r="E360" s="2">
        <f t="shared" si="42"/>
        <v>3.9000000000000004</v>
      </c>
      <c r="F360" s="2">
        <v>81</v>
      </c>
      <c r="G360" s="2">
        <v>48</v>
      </c>
      <c r="H360" s="2">
        <v>68</v>
      </c>
      <c r="I360" s="2">
        <v>1.3</v>
      </c>
      <c r="J360" s="2">
        <v>39</v>
      </c>
      <c r="K360" s="2">
        <v>2.2</v>
      </c>
      <c r="L360" s="2">
        <v>0.63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14.4</v>
      </c>
      <c r="C361" s="2">
        <v>3.3</v>
      </c>
      <c r="D361" s="2">
        <v>8.5</v>
      </c>
      <c r="E361" s="2">
        <f t="shared" si="42"/>
        <v>11.100000000000001</v>
      </c>
      <c r="F361" s="2">
        <v>81</v>
      </c>
      <c r="G361" s="2">
        <v>42</v>
      </c>
      <c r="H361" s="2">
        <v>63</v>
      </c>
      <c r="I361" s="2">
        <v>0</v>
      </c>
      <c r="J361" s="2">
        <v>354</v>
      </c>
      <c r="K361" s="2">
        <v>2</v>
      </c>
      <c r="L361" s="2">
        <v>4.62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13.5</v>
      </c>
      <c r="C362" s="2">
        <v>1.4</v>
      </c>
      <c r="D362" s="2">
        <v>7.4</v>
      </c>
      <c r="E362" s="2">
        <f t="shared" si="42"/>
        <v>12.1</v>
      </c>
      <c r="F362" s="2">
        <v>85</v>
      </c>
      <c r="G362" s="2">
        <v>52</v>
      </c>
      <c r="H362" s="2">
        <v>72</v>
      </c>
      <c r="I362" s="2">
        <v>0</v>
      </c>
      <c r="J362" s="2">
        <v>71</v>
      </c>
      <c r="K362" s="2">
        <v>1.4</v>
      </c>
      <c r="L362" s="2">
        <v>5.67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13.9</v>
      </c>
      <c r="C363" s="2">
        <v>5.5</v>
      </c>
      <c r="D363" s="2">
        <v>10.3</v>
      </c>
      <c r="E363" s="2">
        <f t="shared" si="42"/>
        <v>8.4</v>
      </c>
      <c r="F363" s="2">
        <v>88</v>
      </c>
      <c r="G363" s="2">
        <v>68</v>
      </c>
      <c r="H363" s="2">
        <v>80</v>
      </c>
      <c r="I363" s="2">
        <v>0</v>
      </c>
      <c r="J363" s="2">
        <v>6</v>
      </c>
      <c r="K363" s="2">
        <v>1</v>
      </c>
      <c r="L363" s="2">
        <v>1.38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</v>
      </c>
      <c r="C364" s="2">
        <v>5.9</v>
      </c>
      <c r="D364" s="2">
        <v>10.8</v>
      </c>
      <c r="E364" s="2">
        <f t="shared" si="42"/>
        <v>10.1</v>
      </c>
      <c r="F364" s="2">
        <v>88</v>
      </c>
      <c r="G364" s="2">
        <v>59</v>
      </c>
      <c r="H364" s="2">
        <v>79</v>
      </c>
      <c r="I364" s="2">
        <v>0</v>
      </c>
      <c r="J364" s="2">
        <v>56</v>
      </c>
      <c r="K364" s="2">
        <v>1.3</v>
      </c>
      <c r="L364" s="2">
        <v>2.4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16.2</v>
      </c>
      <c r="C365" s="2">
        <v>6.4</v>
      </c>
      <c r="D365" s="2">
        <v>11.9</v>
      </c>
      <c r="E365" s="2">
        <f t="shared" si="42"/>
        <v>9.799999999999999</v>
      </c>
      <c r="F365" s="2">
        <v>88</v>
      </c>
      <c r="G365" s="2">
        <v>66</v>
      </c>
      <c r="H365" s="2">
        <v>78</v>
      </c>
      <c r="I365" s="2">
        <v>0</v>
      </c>
      <c r="J365" s="2">
        <v>87</v>
      </c>
      <c r="K365" s="2">
        <v>1.6</v>
      </c>
      <c r="L365" s="2">
        <v>1.74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16.3</v>
      </c>
      <c r="C366" s="2">
        <v>8.6</v>
      </c>
      <c r="D366" s="2">
        <v>12.6</v>
      </c>
      <c r="E366" s="2">
        <f t="shared" si="42"/>
        <v>7.700000000000001</v>
      </c>
      <c r="F366" s="2">
        <v>89</v>
      </c>
      <c r="G366" s="2">
        <v>63</v>
      </c>
      <c r="H366" s="2">
        <v>79</v>
      </c>
      <c r="I366" s="2">
        <v>2</v>
      </c>
      <c r="J366" s="2">
        <v>74</v>
      </c>
      <c r="K366" s="2">
        <v>1.4</v>
      </c>
      <c r="L366" s="2">
        <v>5.56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17.3</v>
      </c>
      <c r="C367" s="2">
        <v>5.8</v>
      </c>
      <c r="D367" s="2">
        <v>12.2</v>
      </c>
      <c r="E367" s="2">
        <f t="shared" si="42"/>
        <v>11.5</v>
      </c>
      <c r="F367" s="2">
        <v>86</v>
      </c>
      <c r="G367" s="2">
        <v>38</v>
      </c>
      <c r="H367" s="2">
        <v>65</v>
      </c>
      <c r="I367" s="2">
        <v>0.3</v>
      </c>
      <c r="J367" s="2">
        <v>26</v>
      </c>
      <c r="K367" s="2">
        <v>1.9</v>
      </c>
      <c r="L367" s="2">
        <v>6.11</v>
      </c>
      <c r="M367">
        <f t="shared" si="49"/>
        <v>1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14.9</v>
      </c>
      <c r="C368" s="2">
        <v>3</v>
      </c>
      <c r="D368" s="2">
        <v>10.3</v>
      </c>
      <c r="E368" s="2">
        <f t="shared" si="42"/>
        <v>11.9</v>
      </c>
      <c r="F368" s="2">
        <v>69</v>
      </c>
      <c r="G368" s="2">
        <v>21</v>
      </c>
      <c r="H368" s="2">
        <v>42</v>
      </c>
      <c r="I368" s="2">
        <v>0</v>
      </c>
      <c r="J368" s="2">
        <v>15</v>
      </c>
      <c r="K368" s="2">
        <v>2.5</v>
      </c>
      <c r="L368" s="2">
        <v>6.8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14.3</v>
      </c>
      <c r="C369" s="2">
        <v>0.6</v>
      </c>
      <c r="D369" s="2">
        <v>6.2</v>
      </c>
      <c r="E369" s="2">
        <f t="shared" si="42"/>
        <v>13.700000000000001</v>
      </c>
      <c r="F369" s="2">
        <v>93</v>
      </c>
      <c r="G369" s="2">
        <v>30</v>
      </c>
      <c r="H369" s="2">
        <v>64</v>
      </c>
      <c r="I369" s="2">
        <v>0</v>
      </c>
      <c r="J369" s="2">
        <v>42</v>
      </c>
      <c r="K369" s="2">
        <v>1.7</v>
      </c>
      <c r="L369" s="2">
        <v>6.7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14.8</v>
      </c>
      <c r="C370" s="2">
        <v>0.6</v>
      </c>
      <c r="D370" s="2">
        <v>6</v>
      </c>
      <c r="E370" s="2">
        <f t="shared" si="42"/>
        <v>14.200000000000001</v>
      </c>
      <c r="F370" s="2">
        <v>89</v>
      </c>
      <c r="G370" s="2">
        <v>29</v>
      </c>
      <c r="H370" s="2">
        <v>63</v>
      </c>
      <c r="I370" s="2">
        <v>0</v>
      </c>
      <c r="J370" s="2">
        <v>56</v>
      </c>
      <c r="K370" s="2">
        <v>1.7</v>
      </c>
      <c r="L370" s="2">
        <v>6.64</v>
      </c>
      <c r="M370">
        <f t="shared" si="49"/>
        <v>0</v>
      </c>
      <c r="N370">
        <f>SUM(M340:M370)</f>
        <v>16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Sessa Aurunca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7" sqref="C17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31.900000000000002</v>
      </c>
      <c r="C5" s="18">
        <f>Foglio1!N35</f>
        <v>7</v>
      </c>
      <c r="D5" s="18">
        <f>(Foglio1!N35-Foglio1!P35)</f>
        <v>2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166.70000000000005</v>
      </c>
      <c r="C6" s="18">
        <f>Foglio1!N64</f>
        <v>12</v>
      </c>
      <c r="D6" s="18">
        <f>(Foglio1!N64-Foglio1!P64)</f>
        <v>3</v>
      </c>
      <c r="E6" s="18">
        <f>Foglio1!P64-(Foglio1!R64)</f>
        <v>5</v>
      </c>
      <c r="F6" s="18">
        <f>Foglio1!R64-Foglio1!T64</f>
        <v>2</v>
      </c>
      <c r="G6" s="18">
        <f>Foglio1!T64-Foglio1!V64</f>
        <v>0</v>
      </c>
      <c r="H6" s="18">
        <f>Foglio1!V64-Foglio1!X64</f>
        <v>2</v>
      </c>
      <c r="I6" s="18">
        <f>Foglio1!X64</f>
        <v>0</v>
      </c>
    </row>
    <row r="7" spans="1:9" ht="12.75">
      <c r="A7" s="19" t="s">
        <v>17</v>
      </c>
      <c r="B7" s="18">
        <f>SUM(Foglio1!I65:I95)</f>
        <v>10.7</v>
      </c>
      <c r="C7" s="18">
        <f>Foglio1!N95</f>
        <v>3</v>
      </c>
      <c r="D7" s="18">
        <f>(Foglio1!N95-Foglio1!P95)</f>
        <v>1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118.5</v>
      </c>
      <c r="C8" s="18">
        <f>Foglio1!N125</f>
        <v>14</v>
      </c>
      <c r="D8" s="18">
        <f>(Foglio1!N125-Foglio1!P125)</f>
        <v>1</v>
      </c>
      <c r="E8" s="18">
        <f>Foglio1!P125-(Foglio1!R125)</f>
        <v>7</v>
      </c>
      <c r="F8" s="18">
        <f>Foglio1!R125-Foglio1!T125</f>
        <v>5</v>
      </c>
      <c r="G8" s="18">
        <f>Foglio1!T125-Foglio1!V125</f>
        <v>1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65.3</v>
      </c>
      <c r="C9" s="21">
        <f>Foglio1!N156</f>
        <v>12</v>
      </c>
      <c r="D9" s="18">
        <f>(Foglio1!N156-Foglio1!P156)</f>
        <v>3</v>
      </c>
      <c r="E9" s="18">
        <f>Foglio1!P156-(Foglio1!R156)</f>
        <v>7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61</v>
      </c>
      <c r="C10" s="21">
        <f>Foglio1!N186</f>
        <v>1</v>
      </c>
      <c r="D10" s="18">
        <f>(Foglio1!N186-Foglio1!P186)</f>
        <v>0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47.099999999999994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3.6</v>
      </c>
      <c r="C12" s="21">
        <f>Foglio1!N248</f>
        <v>1</v>
      </c>
      <c r="D12" s="18">
        <f>(Foglio1!N248-Foglio1!P248)</f>
        <v>0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146.4</v>
      </c>
      <c r="C13" s="21">
        <f>Foglio1!N278</f>
        <v>13</v>
      </c>
      <c r="D13" s="18">
        <f>(Foglio1!N278-Foglio1!P278)</f>
        <v>3</v>
      </c>
      <c r="E13" s="18">
        <f>Foglio1!P278-(Foglio1!R278)</f>
        <v>3</v>
      </c>
      <c r="F13" s="18">
        <f>Foglio1!R278-Foglio1!T278</f>
        <v>5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188.5</v>
      </c>
      <c r="C14" s="21">
        <f>Foglio1!N309</f>
        <v>10</v>
      </c>
      <c r="D14" s="18">
        <f>(Foglio1!N309-Foglio1!P309)</f>
        <v>0</v>
      </c>
      <c r="E14" s="18">
        <f>Foglio1!P309-(Foglio1!R309)</f>
        <v>2</v>
      </c>
      <c r="F14" s="18">
        <f>Foglio1!R309-Foglio1!T309</f>
        <v>6</v>
      </c>
      <c r="G14" s="18">
        <f>Foglio1!T309-Foglio1!V309</f>
        <v>1</v>
      </c>
      <c r="H14" s="18">
        <f>Foglio1!V309-Foglio1!X309</f>
        <v>0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106.89999999999999</v>
      </c>
      <c r="C15" s="21">
        <f>Foglio1!N339</f>
        <v>13</v>
      </c>
      <c r="D15" s="18">
        <f>(Foglio1!N339-Foglio1!P339)</f>
        <v>4</v>
      </c>
      <c r="E15" s="18">
        <f>Foglio1!P339-(Foglio1!R339)</f>
        <v>3</v>
      </c>
      <c r="F15" s="18">
        <f>Foglio1!R339-Foglio1!T339</f>
        <v>5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106.29999999999998</v>
      </c>
      <c r="C16" s="21">
        <f>Foglio1!N370</f>
        <v>16</v>
      </c>
      <c r="D16" s="18">
        <f>(Foglio1!N370-Foglio1!P370)</f>
        <v>3</v>
      </c>
      <c r="E16" s="18">
        <f>Foglio1!P370-(Foglio1!R370)</f>
        <v>9</v>
      </c>
      <c r="F16" s="18">
        <f>Foglio1!R370-Foglio1!T370</f>
        <v>4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1052.9</v>
      </c>
      <c r="C17" s="18">
        <f>SUM(C5:C16)</f>
        <v>105</v>
      </c>
      <c r="D17" s="18">
        <f aca="true" t="shared" si="0" ref="D17:I17">SUM(D5:D16)</f>
        <v>20</v>
      </c>
      <c r="E17" s="18">
        <f t="shared" si="0"/>
        <v>44</v>
      </c>
      <c r="F17" s="18">
        <f t="shared" si="0"/>
        <v>29</v>
      </c>
      <c r="G17" s="18">
        <f t="shared" si="0"/>
        <v>8</v>
      </c>
      <c r="H17" s="18">
        <f t="shared" si="0"/>
        <v>2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19.047619047619047</v>
      </c>
      <c r="E18" s="30">
        <f t="shared" si="1"/>
        <v>41.904761904761905</v>
      </c>
      <c r="F18" s="30">
        <f t="shared" si="1"/>
        <v>27.61904761904762</v>
      </c>
      <c r="G18" s="30">
        <f t="shared" si="1"/>
        <v>7.6190476190476195</v>
      </c>
      <c r="H18" s="30">
        <f t="shared" si="1"/>
        <v>1.9047619047619049</v>
      </c>
      <c r="I18" s="30">
        <f t="shared" si="1"/>
        <v>0.9523809523809524</v>
      </c>
    </row>
    <row r="20" spans="7:8" ht="12.75">
      <c r="G20" s="7" t="s">
        <v>48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1" customFormat="1" ht="26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3"/>
    </row>
    <row r="3" spans="1:15" ht="21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13.8</v>
      </c>
      <c r="C6" s="14">
        <f>AVERAGE(Foglio1!$C5:$C14)</f>
        <v>3.3200000000000003</v>
      </c>
      <c r="D6" s="14">
        <f>AVERAGE(Foglio1!D5:D14)</f>
        <v>8.92</v>
      </c>
      <c r="E6" s="14">
        <f>AVERAGE(Foglio1!F5:F14)</f>
        <v>88.8</v>
      </c>
      <c r="F6" s="14">
        <f>AVERAGE(Foglio1!G5:G14)</f>
        <v>50.2</v>
      </c>
      <c r="G6" s="14">
        <f>AVERAGE(Foglio1!H5:H14)</f>
        <v>70.8</v>
      </c>
      <c r="I6" s="14">
        <f>AVERAGE(Foglio1!J5:J14)</f>
        <v>105</v>
      </c>
      <c r="J6" s="14">
        <f>AVERAGE(Foglio1!K5:K14)</f>
        <v>1.8699999999999997</v>
      </c>
      <c r="K6" s="14">
        <f>MIN(Foglio1!$C5:$C14)</f>
        <v>-1</v>
      </c>
      <c r="L6" s="14">
        <f>MAX(Foglio1!$B5:$B14)</f>
        <v>16.5</v>
      </c>
      <c r="M6" s="14">
        <f>MAX(Foglio1!$E5:$E14)</f>
        <v>14.8</v>
      </c>
      <c r="N6" s="14">
        <f>STDEV(Foglio1!$B5:$B14)</f>
        <v>1.1421227799341214</v>
      </c>
      <c r="O6" s="14">
        <f>STDEV(Foglio1!$C5:$C14)</f>
        <v>3.82587680582286</v>
      </c>
    </row>
    <row r="7" spans="1:15" ht="12.75">
      <c r="A7" s="2" t="s">
        <v>13</v>
      </c>
      <c r="B7" s="14">
        <f>AVERAGE(Foglio1!$B15:$B24)</f>
        <v>12.540000000000001</v>
      </c>
      <c r="C7" s="14">
        <f>AVERAGE(Foglio1!C15:C24)</f>
        <v>-0.029999999999999895</v>
      </c>
      <c r="D7" s="14">
        <f>AVERAGE(Foglio1!D15:D24)</f>
        <v>6.34</v>
      </c>
      <c r="E7" s="14">
        <f>AVERAGE(Foglio1!F15:F24)</f>
        <v>87.1</v>
      </c>
      <c r="F7" s="14">
        <f>AVERAGE(Foglio1!G15:G24)</f>
        <v>46.6</v>
      </c>
      <c r="G7" s="14">
        <f>AVERAGE(Foglio1!H15:H24)</f>
        <v>67.1</v>
      </c>
      <c r="I7" s="14">
        <f>AVERAGE(Foglio1!J15:J24)</f>
        <v>60.9</v>
      </c>
      <c r="J7" s="14">
        <f>AVERAGE(Foglio1!K15:K24)</f>
        <v>2.05</v>
      </c>
      <c r="K7" s="14">
        <f>MIN(Foglio1!C15:C24)</f>
        <v>-3.3</v>
      </c>
      <c r="L7" s="14">
        <f>MAX(Foglio1!$B15:$B24)</f>
        <v>14.8</v>
      </c>
      <c r="M7" s="14">
        <f>MAX(Foglio1!$E15:$E24)</f>
        <v>15.3</v>
      </c>
      <c r="N7" s="14">
        <f>STDEV(Foglio1!$B15:$B24)</f>
        <v>1.8816068782943074</v>
      </c>
      <c r="O7" s="14">
        <f>STDEV(Foglio1!G15:G24)</f>
        <v>18.66190415436396</v>
      </c>
    </row>
    <row r="8" spans="1:15" ht="12.75">
      <c r="A8" s="2" t="s">
        <v>14</v>
      </c>
      <c r="B8" s="14">
        <f>AVERAGE(Foglio1!$B25:$B35)</f>
        <v>12.963636363636367</v>
      </c>
      <c r="C8" s="14">
        <f>AVERAGE(Foglio1!$C25:$C35)</f>
        <v>1.2636363636363634</v>
      </c>
      <c r="D8" s="14">
        <f>AVERAGE(Foglio1!D25:D35)</f>
        <v>7.163636363636363</v>
      </c>
      <c r="E8" s="14">
        <f>AVERAGE(Foglio1!F25:F35)</f>
        <v>84.45454545454545</v>
      </c>
      <c r="F8" s="14">
        <f>AVERAGE(Foglio1!G25:G35)</f>
        <v>45.27272727272727</v>
      </c>
      <c r="G8" s="14">
        <f>AVERAGE(Foglio1!H25:H35)</f>
        <v>67.81818181818181</v>
      </c>
      <c r="I8" s="14">
        <f>AVERAGE(Foglio1!J25:J35)</f>
        <v>51</v>
      </c>
      <c r="J8" s="14">
        <f>AVERAGE(Foglio1!K25:K35)</f>
        <v>2.063636363636363</v>
      </c>
      <c r="K8" s="14">
        <f>MIN(Foglio1!$C25:$C35)</f>
        <v>-3.5</v>
      </c>
      <c r="L8" s="14">
        <f>MAX(Foglio1!$B25:$B35)</f>
        <v>16.2</v>
      </c>
      <c r="M8" s="14">
        <f>MAX(Foglio1!$E25:$E35)</f>
        <v>15.399999999999999</v>
      </c>
      <c r="N8" s="14">
        <f>STDEV(Foglio1!$B25:$B35)</f>
        <v>1.9205586308533766</v>
      </c>
      <c r="O8" s="14">
        <f>STDEV(Foglio1!$C25:$C35)</f>
        <v>2.840166448387392</v>
      </c>
    </row>
    <row r="9" spans="1:15" ht="12.75">
      <c r="A9" s="15" t="s">
        <v>15</v>
      </c>
      <c r="B9" s="16">
        <f>AVERAGE(Foglio1!$B5:$B35)</f>
        <v>13.096774193548386</v>
      </c>
      <c r="C9" s="16">
        <f>AVERAGE(Foglio1!$C5:$C35)</f>
        <v>1.5096774193548388</v>
      </c>
      <c r="D9" s="16">
        <f>AVERAGE(Foglio1!D5:D35)</f>
        <v>7.46451612903226</v>
      </c>
      <c r="E9" s="16">
        <f>AVERAGE(Foglio1!F5:F35)</f>
        <v>86.70967741935483</v>
      </c>
      <c r="F9" s="16">
        <f>AVERAGE(Foglio1!G5:G35)</f>
        <v>47.29032258064516</v>
      </c>
      <c r="G9" s="16">
        <f>AVERAGE(Foglio1!H5:H35)</f>
        <v>68.54838709677419</v>
      </c>
      <c r="I9" s="16">
        <f>AVERAGE(Foglio1!J5:J35)</f>
        <v>71.61290322580645</v>
      </c>
      <c r="J9" s="16">
        <f>AVERAGE(Foglio1!K5:K35)</f>
        <v>1.9967741935483867</v>
      </c>
      <c r="K9" s="16"/>
      <c r="L9" s="16"/>
      <c r="M9" s="16">
        <f>MAX(Foglio1!$E5:$E35)</f>
        <v>15.399999999999999</v>
      </c>
      <c r="N9" s="16">
        <f>STDEV(Foglio1!$B5:$B35)</f>
        <v>1.7197836823212733</v>
      </c>
      <c r="O9" s="16">
        <f>STDEV(Foglio1!$C5:$C35)</f>
        <v>3.2742790390872996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7.7</v>
      </c>
      <c r="C12" s="14">
        <f>AVERAGE(Foglio1!$C36:$C45)</f>
        <v>1.83</v>
      </c>
      <c r="D12" s="14">
        <f>AVERAGE(Foglio1!D36:D45)</f>
        <v>4.76</v>
      </c>
      <c r="E12" s="14">
        <f>AVERAGE(Foglio1!F36:F45)</f>
        <v>82.6</v>
      </c>
      <c r="F12" s="14">
        <f>AVERAGE(Foglio1!G36:G45)</f>
        <v>55.3</v>
      </c>
      <c r="G12" s="14">
        <f>AVERAGE(Foglio1!H36:H45)</f>
        <v>70.6</v>
      </c>
      <c r="I12" s="14">
        <f>AVERAGE(Foglio1!J36:J45)</f>
        <v>143.2</v>
      </c>
      <c r="J12" s="14">
        <f>AVERAGE(Foglio1!K36:K45)</f>
        <v>2.7599999999999993</v>
      </c>
      <c r="K12" s="14">
        <f>MIN(Foglio1!$C36:$C45)</f>
        <v>-0.9</v>
      </c>
      <c r="L12" s="14">
        <f>MAX(Foglio1!$B36:$B45)</f>
        <v>10.5</v>
      </c>
      <c r="M12" s="14">
        <f>MAX(Foglio1!$E36:$E45)</f>
        <v>9.8</v>
      </c>
      <c r="N12" s="14">
        <f>STDEV(Foglio1!$C36:$C45)</f>
        <v>1.5556706306641872</v>
      </c>
      <c r="O12" s="14">
        <f>STDEV(Foglio1!$B36:$B45)</f>
        <v>1.6559656464498982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10.610000000000001</v>
      </c>
      <c r="C13" s="14">
        <f>AVERAGE(Foglio1!$C46:$C55)</f>
        <v>0.69</v>
      </c>
      <c r="D13" s="14">
        <f>AVERAGE(Foglio1!D46:D55)</f>
        <v>5.590000000000001</v>
      </c>
      <c r="E13" s="14">
        <f>AVERAGE(Foglio1!F46:F55)</f>
        <v>87.9</v>
      </c>
      <c r="F13" s="14">
        <f>AVERAGE(Foglio1!G46:G55)</f>
        <v>51</v>
      </c>
      <c r="G13" s="14">
        <f>AVERAGE(Foglio1!H46:H55)</f>
        <v>72.2</v>
      </c>
      <c r="I13" s="14">
        <f>AVERAGE(Foglio1!J46:J55)</f>
        <v>56.6</v>
      </c>
      <c r="J13" s="14">
        <f>AVERAGE(Foglio1!K46:K55)</f>
        <v>2.14</v>
      </c>
      <c r="K13" s="14">
        <f>MIN(Foglio1!$C46:$C55)</f>
        <v>-3.7</v>
      </c>
      <c r="L13" s="14">
        <f>MAX(Foglio1!$B46:$B55)</f>
        <v>14.5</v>
      </c>
      <c r="M13" s="14">
        <f>MAX(Foglio1!I46:I55)</f>
        <v>17.5</v>
      </c>
      <c r="N13" s="14">
        <f>STDEV(Foglio1!$C46:$C55)</f>
        <v>3.7919358878780876</v>
      </c>
      <c r="O13" s="14">
        <f>STDEV(Foglio1!$B46:$B55)</f>
        <v>2.620199313877561</v>
      </c>
    </row>
    <row r="14" spans="1:15" ht="12.75">
      <c r="A14" s="2" t="s">
        <v>14</v>
      </c>
      <c r="B14" s="14">
        <f>AVERAGE(Foglio1!$B56:$B64)</f>
        <v>15.155555555555557</v>
      </c>
      <c r="C14" s="14">
        <f>AVERAGE(Foglio1!$C56:$C64)</f>
        <v>4.955555555555556</v>
      </c>
      <c r="D14" s="14">
        <f>AVERAGE(Foglio1!D56:D64)</f>
        <v>10.466666666666665</v>
      </c>
      <c r="E14" s="14">
        <f>AVERAGE(Foglio1!F56:F64)</f>
        <v>84.11111111111111</v>
      </c>
      <c r="F14" s="14">
        <f>AVERAGE(Foglio1!G56:G64)</f>
        <v>46.44444444444444</v>
      </c>
      <c r="G14" s="14">
        <f>AVERAGE(Foglio1!H56:H64)</f>
        <v>64.88888888888889</v>
      </c>
      <c r="I14" s="14">
        <f>AVERAGE(Foglio1!J56:J64)</f>
        <v>73.22222222222223</v>
      </c>
      <c r="J14" s="14">
        <f>AVERAGE(Foglio1!K56:K64)</f>
        <v>2.5555555555555554</v>
      </c>
      <c r="K14" s="14">
        <f>MIN(Foglio1!$C56:$C64)</f>
        <v>0.1</v>
      </c>
      <c r="L14" s="14">
        <f>MAX(Foglio1!$B56:$B64)</f>
        <v>17.5</v>
      </c>
      <c r="M14" s="14">
        <f>MAX(Foglio1!$E56:$E64)</f>
        <v>14.3</v>
      </c>
      <c r="N14" s="14">
        <f>STDEV(Foglio1!$C56:$C64)</f>
        <v>2.8107432785257664</v>
      </c>
      <c r="O14" s="14">
        <f>STDEV(Foglio1!$B56:$B64)</f>
        <v>1.414311768238459</v>
      </c>
    </row>
    <row r="15" spans="1:15" ht="12.75">
      <c r="A15" s="15" t="s">
        <v>15</v>
      </c>
      <c r="B15" s="16">
        <f>AVERAGE(Foglio1!$B36:$B64)</f>
        <v>11.017241379310343</v>
      </c>
      <c r="C15" s="16">
        <f>AVERAGE(Foglio1!$C36:$C64)</f>
        <v>2.406896551724137</v>
      </c>
      <c r="D15" s="16">
        <f>AVERAGE(Foglio1!D36:D64)</f>
        <v>6.817241379310345</v>
      </c>
      <c r="E15" s="16">
        <f>AVERAGE(Foglio1!F36:F64)</f>
        <v>84.89655172413794</v>
      </c>
      <c r="F15" s="16">
        <f>AVERAGE(Foglio1!G36:G64)</f>
        <v>51.06896551724138</v>
      </c>
      <c r="G15" s="16">
        <f>AVERAGE(Foglio1!H36:H64)</f>
        <v>69.37931034482759</v>
      </c>
      <c r="I15" s="16">
        <f>AVERAGE(Foglio1!J36:J64)</f>
        <v>91.62068965517241</v>
      </c>
      <c r="J15" s="16">
        <f>AVERAGE(Foglio1!K36:K64)</f>
        <v>2.4827586206896552</v>
      </c>
      <c r="K15" s="16"/>
      <c r="L15" s="16"/>
      <c r="M15" s="16">
        <f>MAX(Foglio1!$E36:$E64)</f>
        <v>14.3</v>
      </c>
      <c r="N15" s="16">
        <f>STDEV(Foglio1!$C36:$C64)</f>
        <v>3.3039944476867436</v>
      </c>
      <c r="O15" s="16">
        <f>STDEV(Foglio1!$B36:$B64)</f>
        <v>3.6267920659523933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15.680000000000001</v>
      </c>
      <c r="C18" s="14">
        <f>AVERAGE(Foglio1!$C65:$C74)</f>
        <v>5.749999999999998</v>
      </c>
      <c r="D18" s="14">
        <f>AVERAGE(Foglio1!D65:D74)</f>
        <v>11.07</v>
      </c>
      <c r="E18" s="14">
        <f>AVERAGE(Foglio1!F65:F74)</f>
        <v>82.5</v>
      </c>
      <c r="F18" s="14">
        <f>AVERAGE(Foglio1!G65:G74)</f>
        <v>48.8</v>
      </c>
      <c r="G18" s="14">
        <f>AVERAGE(Foglio1!H65:H74)</f>
        <v>67.4</v>
      </c>
      <c r="I18" s="14">
        <f>AVERAGE(Foglio1!J65:J74)</f>
        <v>104.2</v>
      </c>
      <c r="J18" s="14">
        <f>AVERAGE(Foglio1!K65:K74)</f>
        <v>2.21</v>
      </c>
      <c r="K18" s="14">
        <f>MIN(Foglio1!$C65:$C74)</f>
        <v>0.9</v>
      </c>
      <c r="L18" s="14">
        <f>MAX(Foglio1!$B65:$B74)</f>
        <v>22</v>
      </c>
      <c r="M18" s="14">
        <f>MAX(Foglio1!$E65:$E74)</f>
        <v>17.5</v>
      </c>
      <c r="N18" s="14">
        <f>STDEV(Foglio1!$C65:$C74)</f>
        <v>3.8583963277794884</v>
      </c>
      <c r="O18" s="14">
        <f>STDEV(Foglio1!$B65:$B74)</f>
        <v>2.4453129770144932</v>
      </c>
    </row>
    <row r="19" spans="1:15" ht="12.75">
      <c r="A19" s="2" t="s">
        <v>13</v>
      </c>
      <c r="B19" s="14">
        <f>AVERAGE(Foglio1!$B75:$B84)</f>
        <v>17.85</v>
      </c>
      <c r="C19" s="14">
        <f>AVERAGE(Foglio1!$C75:$C84)</f>
        <v>5.65</v>
      </c>
      <c r="D19" s="14">
        <f>AVERAGE(Foglio1!D75:D84)</f>
        <v>11.98</v>
      </c>
      <c r="E19" s="14">
        <f>AVERAGE(Foglio1!F75:F84)</f>
        <v>82.5</v>
      </c>
      <c r="F19" s="14">
        <f>AVERAGE(Foglio1!G75:G84)</f>
        <v>43</v>
      </c>
      <c r="G19" s="14">
        <f>AVERAGE(Foglio1!H75:H84)</f>
        <v>64.1</v>
      </c>
      <c r="I19" s="14">
        <f>AVERAGE(Foglio1!J75:J84)</f>
        <v>89</v>
      </c>
      <c r="J19" s="14">
        <f>AVERAGE(Foglio1!K75:K84)</f>
        <v>2.37</v>
      </c>
      <c r="K19" s="14">
        <f>MIN(Foglio1!$C75:$C84)</f>
        <v>2</v>
      </c>
      <c r="L19" s="14">
        <f>MAX(Foglio1!$B75:$B84)</f>
        <v>20.1</v>
      </c>
      <c r="M19" s="14">
        <f>MAX(Foglio1!$E75:$E84)</f>
        <v>16</v>
      </c>
      <c r="N19" s="14">
        <f>STDEV(Foglio1!$C75:$C84)</f>
        <v>3.041655251120132</v>
      </c>
      <c r="O19" s="14">
        <f>STDEV(Foglio1!$B75:$B84)</f>
        <v>1.1909380056633383</v>
      </c>
    </row>
    <row r="20" spans="1:15" ht="12.75">
      <c r="A20" s="2" t="s">
        <v>14</v>
      </c>
      <c r="B20" s="14">
        <f>AVERAGE(Foglio1!$B85:$B95)</f>
        <v>21.345454545454547</v>
      </c>
      <c r="C20" s="14">
        <f>AVERAGE(Foglio1!$C85:$C95)</f>
        <v>6.554545454545456</v>
      </c>
      <c r="D20" s="14">
        <f>AVERAGE(Foglio1!D85:D95)</f>
        <v>13.836363636363638</v>
      </c>
      <c r="E20" s="14">
        <f>AVERAGE(Foglio1!F85:F95)</f>
        <v>82</v>
      </c>
      <c r="F20" s="14">
        <f>AVERAGE(Foglio1!G85:G95)</f>
        <v>30.818181818181817</v>
      </c>
      <c r="G20" s="14">
        <f>AVERAGE(Foglio1!H85:H95)</f>
        <v>57.90909090909091</v>
      </c>
      <c r="I20" s="14">
        <f>AVERAGE(Foglio1!J85:J95)</f>
        <v>105</v>
      </c>
      <c r="J20" s="14">
        <f>AVERAGE(Foglio1!K85:K95)</f>
        <v>1.9909090909090912</v>
      </c>
      <c r="K20" s="14">
        <f>MIN(Foglio1!$C85:$C95)</f>
        <v>4.2</v>
      </c>
      <c r="L20" s="14">
        <f>MAX(Foglio1!$B85:$B95)</f>
        <v>23.1</v>
      </c>
      <c r="M20" s="14">
        <f>MAX(Foglio1!$E85:$E95)</f>
        <v>17.200000000000003</v>
      </c>
      <c r="N20" s="14">
        <f>STDEV(Foglio1!$C85:$C95)</f>
        <v>1.3456326663422122</v>
      </c>
      <c r="O20" s="14">
        <f>STDEV(Foglio1!$B85:$B95)</f>
        <v>2.0800786698409275</v>
      </c>
    </row>
    <row r="21" spans="1:15" ht="12.75">
      <c r="A21" s="15" t="s">
        <v>15</v>
      </c>
      <c r="B21" s="16">
        <f>AVERAGE(Foglio1!$B65:$B95)</f>
        <v>18.39032258064516</v>
      </c>
      <c r="C21" s="16">
        <f>AVERAGE(Foglio1!$C65:$C95)</f>
        <v>6.003225806451612</v>
      </c>
      <c r="D21" s="16">
        <f>AVERAGE(Foglio1!D65:D95)</f>
        <v>12.345161290322583</v>
      </c>
      <c r="E21" s="16">
        <f>AVERAGE(Foglio1!F65:F95)</f>
        <v>82.3225806451613</v>
      </c>
      <c r="F21" s="16">
        <f>AVERAGE(Foglio1!G65:G95)</f>
        <v>40.54838709677419</v>
      </c>
      <c r="G21" s="16">
        <f>AVERAGE(Foglio1!H65:H95)</f>
        <v>62.96774193548387</v>
      </c>
      <c r="I21" s="16">
        <f>AVERAGE(Foglio1!J65:J95)</f>
        <v>99.58064516129032</v>
      </c>
      <c r="J21" s="16">
        <f>AVERAGE(Foglio1!K65:K95)</f>
        <v>2.1838709677419357</v>
      </c>
      <c r="K21" s="16"/>
      <c r="L21" s="16"/>
      <c r="M21" s="16">
        <f>MAX(Foglio1!$E65:$E95)</f>
        <v>17.5</v>
      </c>
      <c r="N21" s="16">
        <f>STDEV(Foglio1!$C65:$C95)</f>
        <v>2.8318997005505877</v>
      </c>
      <c r="O21" s="16">
        <f>STDEV(Foglio1!$B65:$B95)</f>
        <v>3.0675022237111995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18.440000000000005</v>
      </c>
      <c r="C24" s="14">
        <f>AVERAGE(Foglio1!$C96:$C105)</f>
        <v>7.999999999999998</v>
      </c>
      <c r="D24" s="14">
        <f>AVERAGE(Foglio1!D96:D105)</f>
        <v>13.479999999999999</v>
      </c>
      <c r="E24" s="14">
        <f>AVERAGE(Foglio1!F96:F105)</f>
        <v>85.8</v>
      </c>
      <c r="F24" s="14">
        <f>AVERAGE(Foglio1!G96:G105)</f>
        <v>43.3</v>
      </c>
      <c r="G24" s="14">
        <f>AVERAGE(Foglio1!H96:H105)</f>
        <v>66.4</v>
      </c>
      <c r="I24" s="14">
        <f>AVERAGE(Foglio1!J96:J105)</f>
        <v>139.9</v>
      </c>
      <c r="J24" s="14">
        <f>AVERAGE(Foglio1!K96:K105)</f>
        <v>2.1700000000000004</v>
      </c>
      <c r="K24" s="14">
        <f>MIN(Foglio1!$C96:$C105)</f>
        <v>1.3</v>
      </c>
      <c r="L24" s="14">
        <f>MAX(Foglio1!$B96:$B105)</f>
        <v>23.1</v>
      </c>
      <c r="M24" s="14">
        <f>MAX(Foglio1!$E96:$E105)</f>
        <v>15.5</v>
      </c>
      <c r="N24" s="14">
        <f>STDEV(Foglio1!$C96:$C105)</f>
        <v>3.073181485764302</v>
      </c>
      <c r="O24" s="14">
        <f>STDEV(Foglio1!$B96:$B105)</f>
        <v>2.9881990116679202</v>
      </c>
    </row>
    <row r="25" spans="1:15" ht="12.75">
      <c r="A25" s="2" t="s">
        <v>13</v>
      </c>
      <c r="B25" s="14">
        <f>AVERAGE(Foglio1!$B106:$B115)</f>
        <v>15.919999999999998</v>
      </c>
      <c r="C25" s="14">
        <f>AVERAGE(Foglio1!$C106:$C115)</f>
        <v>7.989999999999999</v>
      </c>
      <c r="D25" s="14">
        <f>AVERAGE(Foglio1!D106:D116)</f>
        <v>12.454545454545455</v>
      </c>
      <c r="E25" s="14">
        <f>AVERAGE(Foglio1!F106:F115)</f>
        <v>63.4</v>
      </c>
      <c r="F25" s="14">
        <f>AVERAGE(Foglio1!G106:G115)</f>
        <v>18.1</v>
      </c>
      <c r="G25" s="14">
        <f>AVERAGE(Foglio1!H106:H116)</f>
        <v>41.27272727272727</v>
      </c>
      <c r="I25" s="14">
        <f>AVERAGE(Foglio1!J106:J115)</f>
        <v>150.9</v>
      </c>
      <c r="J25" s="14">
        <f>AVERAGE(Foglio1!K106:K115)</f>
        <v>2.26</v>
      </c>
      <c r="K25" s="14">
        <f>MIN(Foglio1!$C106:$C115)</f>
        <v>6</v>
      </c>
      <c r="L25" s="14">
        <f>MAX(Foglio1!$B106:$B115)</f>
        <v>17.2</v>
      </c>
      <c r="M25" s="14">
        <f>MAX(Foglio1!$E106:$E115)</f>
        <v>11.1</v>
      </c>
      <c r="N25" s="14">
        <f>STDEV(Foglio1!$C106:$C115)</f>
        <v>1.8381452004065952</v>
      </c>
      <c r="O25" s="14">
        <f>STDEV(Foglio1!$B106:$B115)</f>
        <v>1.2154560186750545</v>
      </c>
    </row>
    <row r="26" spans="1:15" ht="12.75">
      <c r="A26" s="2" t="s">
        <v>14</v>
      </c>
      <c r="B26" s="14">
        <f>AVERAGE(Foglio1!$B116:$B125)</f>
        <v>21.04</v>
      </c>
      <c r="C26" s="14">
        <f>AVERAGE(Foglio1!$C116:$C125)</f>
        <v>9.98</v>
      </c>
      <c r="D26" s="14">
        <f>AVERAGE(Foglio1!D117:D125)</f>
        <v>15.966666666666665</v>
      </c>
      <c r="E26" s="14">
        <f>AVERAGE(Foglio1!F116:F125)</f>
        <v>59.6</v>
      </c>
      <c r="F26" s="14">
        <f>AVERAGE(Foglio1!G116:G125)</f>
        <v>22.4</v>
      </c>
      <c r="G26" s="14">
        <f>AVERAGE(Foglio1!H117:H125)</f>
        <v>41.111111111111114</v>
      </c>
      <c r="I26" s="14">
        <f>AVERAGE(Foglio1!J116:J125)</f>
        <v>170</v>
      </c>
      <c r="J26" s="14">
        <f>AVERAGE(Foglio1!K116:K125)</f>
        <v>1.9300000000000004</v>
      </c>
      <c r="K26" s="14">
        <f>MIN(Foglio1!$C116:$C125)</f>
        <v>5.3</v>
      </c>
      <c r="L26" s="14">
        <f>MAX(Foglio1!$B116:$B125)</f>
        <v>26.5</v>
      </c>
      <c r="M26" s="14">
        <f>MAX(Foglio1!$E116:$E125)</f>
        <v>16.9</v>
      </c>
      <c r="N26" s="14">
        <f>STDEV(Foglio1!$C116:$C125)</f>
        <v>3.0889768172936813</v>
      </c>
      <c r="O26" s="14">
        <f>STDEV(Foglio1!$B116:$B125)</f>
        <v>3.754759942023208</v>
      </c>
    </row>
    <row r="27" spans="1:15" ht="12.75">
      <c r="A27" s="15" t="s">
        <v>15</v>
      </c>
      <c r="B27" s="16">
        <f>AVERAGE(Foglio1!$B96:$B125)</f>
        <v>18.46666666666666</v>
      </c>
      <c r="C27" s="16">
        <f>AVERAGE(Foglio1!$C96:$C125)</f>
        <v>8.656666666666668</v>
      </c>
      <c r="D27" s="16">
        <f>AVERAGE(Foglio1!D96:D125)</f>
        <v>13.849999999999998</v>
      </c>
      <c r="E27" s="16">
        <f>AVERAGE(Foglio1!F96:F125)</f>
        <v>69.6</v>
      </c>
      <c r="F27" s="16">
        <f>AVERAGE(Foglio1!G96:G125)</f>
        <v>27.933333333333334</v>
      </c>
      <c r="G27" s="16">
        <f>AVERAGE(Foglio1!H96:H125)</f>
        <v>49.6</v>
      </c>
      <c r="I27" s="16">
        <f>AVERAGE(Foglio1!J96:J125)</f>
        <v>153.6</v>
      </c>
      <c r="J27" s="16">
        <f>AVERAGE(Foglio1!K96:K125)</f>
        <v>2.12</v>
      </c>
      <c r="K27" s="16"/>
      <c r="L27" s="16"/>
      <c r="M27" s="16">
        <f>MAX(Foglio1!$E96:$E125)</f>
        <v>16.9</v>
      </c>
      <c r="N27" s="16">
        <f>STDEV(Foglio1!$C96:$C125)</f>
        <v>2.801192274892876</v>
      </c>
      <c r="O27" s="16">
        <f>STDEV(Foglio1!$B96:$B125)</f>
        <v>3.4821053216788895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21.910000000000004</v>
      </c>
      <c r="C31" s="14">
        <f>AVERAGE(Foglio1!$C126:$C135)</f>
        <v>11.04</v>
      </c>
      <c r="D31" s="14">
        <f>AVERAGE(Foglio1!D126:D135)</f>
        <v>16.81</v>
      </c>
      <c r="E31" s="14">
        <f>AVERAGE(Foglio1!F126:F135)</f>
        <v>66.1</v>
      </c>
      <c r="F31" s="14">
        <f>AVERAGE(Foglio1!G126:G135)</f>
        <v>20.9</v>
      </c>
      <c r="G31" s="14">
        <f>AVERAGE(Foglio1!H126:H135)</f>
        <v>43.4</v>
      </c>
      <c r="I31" s="14">
        <f>AVERAGE(Foglio1!J126:J135)</f>
        <v>150.9</v>
      </c>
      <c r="J31" s="14">
        <f>AVERAGE(Foglio1!K126:K135)</f>
        <v>2</v>
      </c>
      <c r="K31" s="14">
        <f>MIN(Foglio1!$C126:$C135)</f>
        <v>9.4</v>
      </c>
      <c r="L31" s="14">
        <f>MAX(Foglio1!$B126:$B135)</f>
        <v>26.1</v>
      </c>
      <c r="M31" s="14">
        <f>MAX(Foglio1!$E126:$E135)</f>
        <v>13.900000000000002</v>
      </c>
      <c r="N31" s="14">
        <f>STDEV(Foglio1!$C126:$C135)</f>
        <v>1.0616548926610458</v>
      </c>
      <c r="O31" s="14">
        <f>STDEV(Foglio1!$B126:$B135)</f>
        <v>2.027286089551408</v>
      </c>
    </row>
    <row r="32" spans="1:15" ht="12.75">
      <c r="A32" s="2" t="s">
        <v>13</v>
      </c>
      <c r="B32" s="14">
        <f>AVERAGE(Foglio1!$B136:$B145)</f>
        <v>22.320000000000004</v>
      </c>
      <c r="C32" s="14">
        <f>AVERAGE(Foglio1!$C136:$C145)</f>
        <v>9.42</v>
      </c>
      <c r="D32" s="14">
        <f>AVERAGE(Foglio1!D136:D145)</f>
        <v>16.759999999999998</v>
      </c>
      <c r="E32" s="14">
        <f>AVERAGE(Foglio1!F136:F145)</f>
        <v>66.7</v>
      </c>
      <c r="F32" s="14">
        <f>AVERAGE(Foglio1!G136:G146)</f>
        <v>33.54545454545455</v>
      </c>
      <c r="G32" s="14">
        <f>AVERAGE(Foglio1!H136:H146)</f>
        <v>49.72727272727273</v>
      </c>
      <c r="I32" s="14">
        <f>AVERAGE(Foglio1!J136:J145)</f>
        <v>145.9</v>
      </c>
      <c r="J32" s="14">
        <f>AVERAGE(Foglio1!K136:K145)</f>
        <v>1.9000000000000004</v>
      </c>
      <c r="K32" s="14">
        <f>MIN(Foglio1!$C136:$C145)</f>
        <v>3.9</v>
      </c>
      <c r="L32" s="14">
        <f>MAX(Foglio1!$B136:$B145)</f>
        <v>26.6</v>
      </c>
      <c r="M32" s="14">
        <f>MAX(Foglio1!$E136:$E145)</f>
        <v>17.400000000000002</v>
      </c>
      <c r="N32" s="14">
        <f>STDEV(Foglio1!$C136:$C145)</f>
        <v>2.9592791915149412</v>
      </c>
      <c r="O32" s="14">
        <f>STDEV(Foglio1!$B136:$B145)</f>
        <v>2.786395521098866</v>
      </c>
    </row>
    <row r="33" spans="1:15" ht="12.75">
      <c r="A33" s="2" t="s">
        <v>14</v>
      </c>
      <c r="B33" s="14">
        <f>AVERAGE(Foglio1!$B146:$B156)</f>
        <v>21.955555555555556</v>
      </c>
      <c r="C33" s="14">
        <f>AVERAGE(Foglio1!$C146:$C156)</f>
        <v>11.055555555555555</v>
      </c>
      <c r="D33" s="14">
        <f>AVERAGE(Foglio1!D146:D156)</f>
        <v>17.01111111111111</v>
      </c>
      <c r="E33" s="14">
        <f>AVERAGE(Foglio1!F146:F156)</f>
        <v>92</v>
      </c>
      <c r="F33" s="14">
        <f>AVERAGE(Foglio1!G147:G156)</f>
        <v>64</v>
      </c>
      <c r="G33" s="14">
        <f>AVERAGE(Foglio1!H147:H156)</f>
        <v>75</v>
      </c>
      <c r="I33" s="14">
        <f>AVERAGE(Foglio1!J146:J156)</f>
        <v>148.9090909090909</v>
      </c>
      <c r="J33" s="14">
        <f>AVERAGE(Foglio1!K146:K156)</f>
        <v>1.8090909090909089</v>
      </c>
      <c r="K33" s="14">
        <f>MIN(Foglio1!$C146:$C156)</f>
        <v>8.3</v>
      </c>
      <c r="L33" s="14">
        <f>MAX(Foglio1!$B146:$B156)</f>
        <v>25.4</v>
      </c>
      <c r="M33" s="14" t="e">
        <f>MAX(Foglio1!$E146:$E156)</f>
        <v>#VALUE!</v>
      </c>
      <c r="N33" s="14">
        <f>STDEV(Foglio1!$C146:$C156)</f>
        <v>1.925559081871498</v>
      </c>
      <c r="O33" s="14">
        <f>STDEV(Foglio1!$B146:$B156)</f>
        <v>2.826265694830878</v>
      </c>
    </row>
    <row r="34" spans="1:15" ht="12.75">
      <c r="A34" s="15" t="s">
        <v>15</v>
      </c>
      <c r="B34" s="16">
        <f>AVERAGE(Foglio1!$B126:$B156)</f>
        <v>22.06551724137931</v>
      </c>
      <c r="C34" s="16">
        <f>AVERAGE(Foglio1!$C126:$C156)</f>
        <v>10.486206896551725</v>
      </c>
      <c r="D34" s="16">
        <f>AVERAGE(Foglio1!D126:D156)</f>
        <v>16.855172413793102</v>
      </c>
      <c r="E34" s="16">
        <f>AVERAGE(Foglio1!F126:F156)</f>
        <v>68.72727272727273</v>
      </c>
      <c r="F34" s="16">
        <f>AVERAGE(Foglio1!G126:G156)</f>
        <v>29.181818181818183</v>
      </c>
      <c r="G34" s="16">
        <f>AVERAGE(Foglio1!H126:H156)</f>
        <v>48</v>
      </c>
      <c r="I34" s="16">
        <f>AVERAGE(Foglio1!J126:J156)</f>
        <v>148.58064516129033</v>
      </c>
      <c r="J34" s="16">
        <f>AVERAGE(Foglio1!K126:K156)</f>
        <v>1.9</v>
      </c>
      <c r="K34" s="16"/>
      <c r="L34" s="16"/>
      <c r="M34" s="16" t="e">
        <f>MAX(Foglio1!$E126:$E156)</f>
        <v>#VALUE!</v>
      </c>
      <c r="N34" s="16">
        <f>STDEV(Foglio1!$C126:$C156)</f>
        <v>2.2036858957423107</v>
      </c>
      <c r="O34" s="16">
        <f>STDEV(Foglio1!$B126:$B156)</f>
        <v>2.4767887997608455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25.366666666666664</v>
      </c>
      <c r="C38" s="14">
        <f>AVERAGE(Foglio1!$C157:$C166)</f>
        <v>14.35</v>
      </c>
      <c r="D38" s="14">
        <f>AVERAGE(Foglio1!D157:D166)</f>
        <v>20.150000000000002</v>
      </c>
      <c r="E38" s="14">
        <f>AVERAGE(Foglio1!F157:F166)</f>
        <v>86</v>
      </c>
      <c r="F38" s="14">
        <f>AVERAGE(Foglio1!G157:G166)</f>
        <v>40.666666666666664</v>
      </c>
      <c r="G38" s="14">
        <f>AVERAGE(Foglio1!H157:H166)</f>
        <v>66.5</v>
      </c>
      <c r="I38" s="14">
        <f>AVERAGE(Foglio1!J157:J166)</f>
        <v>172</v>
      </c>
      <c r="J38" s="14">
        <f>AVERAGE(Foglio1!K157:K166)</f>
        <v>1.8</v>
      </c>
      <c r="K38" s="14">
        <f>MIN(Foglio1!$C157:$C166)</f>
        <v>11.6</v>
      </c>
      <c r="L38" s="14">
        <f>MAX(Foglio1!$B157:$B166)</f>
        <v>28.4</v>
      </c>
      <c r="M38" s="14" t="e">
        <f>MAX(Foglio1!$E157:$E166)</f>
        <v>#VALUE!</v>
      </c>
      <c r="N38" s="14">
        <f>STDEV(Foglio1!$C157:$C166)</f>
        <v>1.8272930799409361</v>
      </c>
      <c r="O38" s="14">
        <f>STDEV(Foglio1!$B157:$B166)</f>
        <v>2.3018832869341286</v>
      </c>
    </row>
    <row r="39" spans="1:15" ht="12.75">
      <c r="A39" s="2" t="s">
        <v>13</v>
      </c>
      <c r="B39" s="14">
        <f>AVERAGE(Foglio1!$B167:$B176)</f>
        <v>27.82</v>
      </c>
      <c r="C39" s="14">
        <f>AVERAGE(Foglio1!$C167:$C176)</f>
        <v>14.89</v>
      </c>
      <c r="D39" s="14">
        <f>AVERAGE(Foglio1!D167:D176)</f>
        <v>21.86</v>
      </c>
      <c r="E39" s="14">
        <f>AVERAGE(Foglio1!F167:F176)</f>
        <v>83.3</v>
      </c>
      <c r="F39" s="14">
        <f>AVERAGE(Foglio1!G167:G176)</f>
        <v>36.2</v>
      </c>
      <c r="G39" s="14">
        <f>AVERAGE(Foglio1!H167:H176)</f>
        <v>61.9</v>
      </c>
      <c r="I39" s="14">
        <f>AVERAGE(Foglio1!J167:J176)</f>
        <v>169.3</v>
      </c>
      <c r="J39" s="14">
        <f>AVERAGE(Foglio1!K167:K176)</f>
        <v>1.8799999999999997</v>
      </c>
      <c r="K39" s="14">
        <f>MIN(Foglio1!$C167:$C176)</f>
        <v>12.1</v>
      </c>
      <c r="L39" s="14">
        <f>MAX(Foglio1!$B167:$B176)</f>
        <v>32.4</v>
      </c>
      <c r="M39" s="14">
        <f>MAX(Foglio1!$E167:$E176)</f>
        <v>18.099999999999998</v>
      </c>
      <c r="N39" s="14">
        <f>STDEV(Foglio1!$C167:$C176)</f>
        <v>1.8369358544416565</v>
      </c>
      <c r="O39" s="14">
        <f>STDEV(Foglio1!$B167:$B176)</f>
        <v>3.494376434596985</v>
      </c>
    </row>
    <row r="40" spans="1:15" ht="12.75">
      <c r="A40" s="2" t="s">
        <v>14</v>
      </c>
      <c r="B40" s="14">
        <f>AVERAGE(Foglio1!$B177:$B186)</f>
        <v>29.580000000000002</v>
      </c>
      <c r="C40" s="14">
        <f>AVERAGE(Foglio1!$C177:$C186)</f>
        <v>18.160000000000004</v>
      </c>
      <c r="D40" s="14">
        <f>AVERAGE(Foglio1!D177:D186)</f>
        <v>24.46</v>
      </c>
      <c r="E40" s="14">
        <f>AVERAGE(Foglio1!F177:F186)</f>
        <v>85.6</v>
      </c>
      <c r="F40" s="14">
        <f>AVERAGE(Foglio1!G177:G186)</f>
        <v>36.7</v>
      </c>
      <c r="G40" s="14">
        <f>AVERAGE(Foglio1!H177:H186)</f>
        <v>63.2</v>
      </c>
      <c r="I40" s="14">
        <f>AVERAGE(Foglio1!J177:J186)</f>
        <v>182.4</v>
      </c>
      <c r="J40" s="14">
        <f>AVERAGE(Foglio1!K177:K186)</f>
        <v>1.83</v>
      </c>
      <c r="K40" s="14">
        <f>MIN(Foglio1!$C177:$C186)</f>
        <v>15.6</v>
      </c>
      <c r="L40" s="14">
        <f>MAX(Foglio1!$B177:$B186)</f>
        <v>32.8</v>
      </c>
      <c r="M40" s="14">
        <f>MAX(Foglio1!$E177:$E186)</f>
        <v>13.799999999999999</v>
      </c>
      <c r="N40" s="14">
        <f>STDEV(Foglio1!$C177:$C186)</f>
        <v>1.3301628972923882</v>
      </c>
      <c r="O40" s="14">
        <f>STDEV(Foglio1!$B177:$B186)</f>
        <v>1.4680296696971014</v>
      </c>
    </row>
    <row r="41" spans="1:15" ht="12.75">
      <c r="A41" s="15" t="s">
        <v>15</v>
      </c>
      <c r="B41" s="16">
        <f>AVERAGE(Foglio1!$B157:$B186)</f>
        <v>27.93076923076923</v>
      </c>
      <c r="C41" s="16">
        <f>AVERAGE(Foglio1!$C157:$C186)</f>
        <v>16.02307692307692</v>
      </c>
      <c r="D41" s="16">
        <f>AVERAGE(Foglio1!D157:D186)</f>
        <v>22.465384615384615</v>
      </c>
      <c r="E41" s="16">
        <f>AVERAGE(Foglio1!F157:F186)</f>
        <v>84.8076923076923</v>
      </c>
      <c r="F41" s="16">
        <f>AVERAGE(Foglio1!G157:G186)</f>
        <v>37.42307692307692</v>
      </c>
      <c r="G41" s="16">
        <f>AVERAGE(Foglio1!H157:H186)</f>
        <v>63.46153846153846</v>
      </c>
      <c r="I41" s="16">
        <f>AVERAGE(Foglio1!J157:J186)</f>
        <v>174.56666666666666</v>
      </c>
      <c r="J41" s="16">
        <f>AVERAGE(Foglio1!K157:K186)</f>
        <v>1.836666666666667</v>
      </c>
      <c r="K41" s="16"/>
      <c r="L41" s="16"/>
      <c r="M41" s="16" t="e">
        <f>MAX(Foglio1!$E157:$E186)</f>
        <v>#VALUE!</v>
      </c>
      <c r="N41" s="16">
        <f>STDEV(Foglio1!$C157:$C186)</f>
        <v>2.3519026667458394</v>
      </c>
      <c r="O41" s="16">
        <f>STDEV(Foglio1!$B157:$B186)</f>
        <v>2.98365805423735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29.169999999999998</v>
      </c>
      <c r="C45" s="14">
        <f>AVERAGE(Foglio1!$C187:$C196)</f>
        <v>18.21</v>
      </c>
      <c r="D45" s="14">
        <f>AVERAGE(Foglio1!D187:D196)</f>
        <v>24.230000000000004</v>
      </c>
      <c r="E45" s="14">
        <f>AVERAGE(Foglio1!F187:F196)</f>
        <v>86.2</v>
      </c>
      <c r="F45" s="14">
        <f>AVERAGE(Foglio1!G187:G196)</f>
        <v>42.3</v>
      </c>
      <c r="G45" s="14">
        <f>AVERAGE(Foglio1!H187:H196)</f>
        <v>66.3</v>
      </c>
      <c r="I45" s="14">
        <f>AVERAGE(Foglio1!J187:J196)</f>
        <v>189.3</v>
      </c>
      <c r="J45" s="14">
        <f>AVERAGE(Foglio1!K187:K196)</f>
        <v>1.8800000000000001</v>
      </c>
      <c r="K45" s="14">
        <f>MIN(Foglio1!$C187:$C196)</f>
        <v>16.1</v>
      </c>
      <c r="L45" s="14">
        <f>MAX(Foglio1!$B187:$B196)</f>
        <v>32</v>
      </c>
      <c r="M45" s="14">
        <f>MAX(Foglio1!$E187:$E196)</f>
        <v>12.399999999999999</v>
      </c>
      <c r="N45" s="14">
        <f>STDEV(Foglio1!$C187:$C196)</f>
        <v>1.3641847382228067</v>
      </c>
      <c r="O45" s="14">
        <f>STDEV(Foglio1!$B187:$B196)</f>
        <v>1.6918431763415847</v>
      </c>
    </row>
    <row r="46" spans="1:15" ht="12.75">
      <c r="A46" s="2" t="s">
        <v>13</v>
      </c>
      <c r="B46" s="14">
        <f>AVERAGE(Foglio1!$B197:$B206)</f>
        <v>28.869999999999997</v>
      </c>
      <c r="C46" s="14">
        <f>AVERAGE(Foglio1!$C197:$C206)</f>
        <v>17.860000000000003</v>
      </c>
      <c r="D46" s="14">
        <f>AVERAGE(Foglio1!D197:D206)</f>
        <v>24.089999999999996</v>
      </c>
      <c r="E46" s="14">
        <f>AVERAGE(Foglio1!F197:F206)</f>
        <v>83.4</v>
      </c>
      <c r="F46" s="14">
        <f>AVERAGE(Foglio1!G197:G206)</f>
        <v>38</v>
      </c>
      <c r="G46" s="14">
        <f>AVERAGE(Foglio1!H197:H206)</f>
        <v>61.9</v>
      </c>
      <c r="I46" s="14">
        <f>AVERAGE(Foglio1!J197:J206)</f>
        <v>199.7</v>
      </c>
      <c r="J46" s="14">
        <f>AVERAGE(Foglio1!K197:K206)</f>
        <v>2</v>
      </c>
      <c r="K46" s="14">
        <f>MIN(Foglio1!$C197:$C206)</f>
        <v>15.8</v>
      </c>
      <c r="L46" s="14">
        <f>MAX(Foglio1!$B197:$B206)</f>
        <v>32.1</v>
      </c>
      <c r="M46" s="14">
        <f>MAX(Foglio1!$E197:$E206)</f>
        <v>13.2</v>
      </c>
      <c r="N46" s="14">
        <f>STDEV(Foglio1!$C197:$C206)</f>
        <v>1.0854594521317464</v>
      </c>
      <c r="O46" s="14">
        <f>STDEV(Foglio1!$B197:$B206)</f>
        <v>1.3208162459462933</v>
      </c>
    </row>
    <row r="47" spans="1:15" ht="12.75">
      <c r="A47" s="2" t="s">
        <v>14</v>
      </c>
      <c r="B47" s="14">
        <f>AVERAGE(Foglio1!$B207:Foglio1!$B217)</f>
        <v>28.454545454545453</v>
      </c>
      <c r="C47" s="14">
        <f>AVERAGE(Foglio1!$C207:Foglio1!$C217)</f>
        <v>17.60909090909091</v>
      </c>
      <c r="D47" s="14">
        <f>AVERAGE(Foglio1!D207:Foglio1!D217)</f>
        <v>23.37272727272727</v>
      </c>
      <c r="E47" s="14">
        <f>AVERAGE(Foglio1!F207:Foglio1!F217)</f>
        <v>88.18181818181819</v>
      </c>
      <c r="F47" s="14">
        <f>AVERAGE(Foglio1!G207:Foglio1!G217)</f>
        <v>42.90909090909091</v>
      </c>
      <c r="G47" s="14">
        <f>AVERAGE(Foglio1!H207:Foglio1!H217)</f>
        <v>67.72727272727273</v>
      </c>
      <c r="I47" s="14">
        <f>AVERAGE(Foglio1!J207:Foglio1!J217)</f>
        <v>154.36363636363637</v>
      </c>
      <c r="J47" s="14">
        <f>AVERAGE(Foglio1!K207:Foglio1!K217)</f>
        <v>1.8454545454545455</v>
      </c>
      <c r="K47" s="14">
        <f>MIN(Foglio1!$C207:Foglio1!$C217)</f>
        <v>15.6</v>
      </c>
      <c r="L47" s="14">
        <f>MAX(Foglio1!$B207:Foglio1!$B217)</f>
        <v>30.4</v>
      </c>
      <c r="M47" s="14">
        <f>MAX(Foglio1!$E207:Foglio1!$E217)</f>
        <v>13.799999999999999</v>
      </c>
      <c r="N47" s="14">
        <f>STDEV(Foglio1!$C207:Foglio1!$C217)</f>
        <v>1.3866899764940832</v>
      </c>
      <c r="O47" s="14">
        <f>STDEV(Foglio1!$B207:Foglio1!$B217)</f>
        <v>1.6008520458578208</v>
      </c>
    </row>
    <row r="48" spans="1:15" ht="12.75">
      <c r="A48" s="15" t="s">
        <v>15</v>
      </c>
      <c r="B48" s="16">
        <f>AVERAGE(Foglio1!$B187:$B217)</f>
        <v>28.819354838709664</v>
      </c>
      <c r="C48" s="16">
        <f>AVERAGE(Foglio1!$C187:$C217)</f>
        <v>17.883870967741938</v>
      </c>
      <c r="D48" s="16">
        <f>AVERAGE(Foglio1!D187:D217)</f>
        <v>23.880645161290325</v>
      </c>
      <c r="E48" s="16">
        <f>AVERAGE(Foglio1!F187:F217)</f>
        <v>86</v>
      </c>
      <c r="F48" s="16">
        <f>AVERAGE(Foglio1!G187:G217)</f>
        <v>41.12903225806452</v>
      </c>
      <c r="G48" s="16">
        <f>AVERAGE(Foglio1!H187:H217)</f>
        <v>65.38709677419355</v>
      </c>
      <c r="I48" s="16">
        <f>AVERAGE(Foglio1!J187:J217)</f>
        <v>180.25806451612902</v>
      </c>
      <c r="J48" s="16">
        <f>AVERAGE(Foglio1!K187:K217)</f>
        <v>1.9064516129032252</v>
      </c>
      <c r="K48" s="16"/>
      <c r="L48" s="16"/>
      <c r="M48" s="16">
        <f>MAX(Foglio1!$E187:$E217)</f>
        <v>13.799999999999999</v>
      </c>
      <c r="N48" s="16">
        <f>STDEV(Foglio1!$C187:$C217)</f>
        <v>1.271245261988776</v>
      </c>
      <c r="O48" s="16">
        <f>STDEV(Foglio1!$B187:$B217)</f>
        <v>1.5254331308057685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31.170000000000005</v>
      </c>
      <c r="C52" s="14">
        <f>AVERAGE(Foglio1!$C218:$C227)</f>
        <v>17.97</v>
      </c>
      <c r="D52" s="14">
        <f>AVERAGE(Foglio1!D218:D227)</f>
        <v>24.91</v>
      </c>
      <c r="E52" s="14">
        <f>AVERAGE(Foglio1!F218:F227)</f>
        <v>83.6</v>
      </c>
      <c r="F52" s="14">
        <f>AVERAGE(Foglio1!G218:G227)</f>
        <v>33.6</v>
      </c>
      <c r="G52" s="14">
        <f>AVERAGE(Foglio1!H218:H227)</f>
        <v>60</v>
      </c>
      <c r="I52" s="14">
        <f>AVERAGE(Foglio1!J218:J227)</f>
        <v>126.4</v>
      </c>
      <c r="J52" s="14">
        <f>AVERAGE(Foglio1!K218:K227)</f>
        <v>1.77</v>
      </c>
      <c r="K52" s="14">
        <f>MIN(Foglio1!$C218:$C227)</f>
        <v>16.2</v>
      </c>
      <c r="L52" s="14">
        <f>MAX(Foglio1!$B218:$B227)</f>
        <v>34.2</v>
      </c>
      <c r="M52" s="14">
        <f>MAX(Foglio1!$E218:$E227)</f>
        <v>15.700000000000003</v>
      </c>
      <c r="N52" s="14">
        <f>STDEV(Foglio1!$C218:$C227)</f>
        <v>0.8895067297228463</v>
      </c>
      <c r="O52" s="14">
        <f>STDEV(Foglio1!$B218:$B227)</f>
        <v>1.8215073123346976</v>
      </c>
    </row>
    <row r="53" spans="1:15" ht="12.75">
      <c r="A53" s="2" t="s">
        <v>13</v>
      </c>
      <c r="B53" s="14">
        <f>AVERAGE(Foglio1!$B228:$B237)</f>
        <v>30.43</v>
      </c>
      <c r="C53" s="14">
        <f>AVERAGE(Foglio1!$C228:$C237)</f>
        <v>18.39</v>
      </c>
      <c r="D53" s="14">
        <f>AVERAGE(Foglio1!D229:D239)</f>
        <v>25.018181818181816</v>
      </c>
      <c r="E53" s="14">
        <f>AVERAGE(Foglio1!F228:F237)</f>
        <v>83</v>
      </c>
      <c r="F53" s="14">
        <f>AVERAGE(Foglio1!G228:G237)</f>
        <v>33.8</v>
      </c>
      <c r="G53" s="14">
        <f>AVERAGE(Foglio1!H231:H240)</f>
        <v>63.5</v>
      </c>
      <c r="I53" s="14">
        <f>AVERAGE(Foglio1!J228:J237)</f>
        <v>153</v>
      </c>
      <c r="J53" s="14">
        <f>AVERAGE(Foglio1!K228:K237)</f>
        <v>1.94</v>
      </c>
      <c r="K53" s="14">
        <f>MIN(Foglio1!$C228:$C237)</f>
        <v>15.1</v>
      </c>
      <c r="L53" s="14">
        <f>MAX(Foglio1!$B228:$B237)</f>
        <v>32.6</v>
      </c>
      <c r="M53" s="14">
        <f>MAX(Foglio1!$E228:$E237)</f>
        <v>15.399999999999999</v>
      </c>
      <c r="N53" s="14">
        <f>STDEV(Foglio1!$C228:$C237)</f>
        <v>1.8852939646997593</v>
      </c>
      <c r="O53" s="14">
        <f>STDEV(Foglio1!$B228:$B237)</f>
        <v>1.478775769945475</v>
      </c>
    </row>
    <row r="54" spans="1:15" ht="12.75">
      <c r="A54" s="2" t="s">
        <v>14</v>
      </c>
      <c r="B54" s="14">
        <f>AVERAGE(Foglio1!$B238:$B248)</f>
        <v>29.55454545454546</v>
      </c>
      <c r="C54" s="14">
        <f>AVERAGE(Foglio1!$C238:$C248)</f>
        <v>18.990909090909092</v>
      </c>
      <c r="D54" s="14">
        <f>AVERAGE(Foglio1!D240:D248)</f>
        <v>24.244444444444447</v>
      </c>
      <c r="E54" s="14">
        <f>AVERAGE(Foglio1!F238:F248)</f>
        <v>88.63636363636364</v>
      </c>
      <c r="F54" s="14">
        <f>AVERAGE(Foglio1!G238:G248)</f>
        <v>45.18181818181818</v>
      </c>
      <c r="G54" s="14">
        <f>AVERAGE(Foglio1!H241:H248)</f>
        <v>67.875</v>
      </c>
      <c r="I54" s="14">
        <f>AVERAGE(Foglio1!J238:J248)</f>
        <v>153.45454545454547</v>
      </c>
      <c r="J54" s="14">
        <f>AVERAGE(Foglio1!K238:K248)</f>
        <v>1.918181818181818</v>
      </c>
      <c r="K54" s="14">
        <f>MIN(Foglio1!$C238:$C248)</f>
        <v>17.3</v>
      </c>
      <c r="L54" s="14">
        <f>MAX(Foglio1!$B238:$B248)</f>
        <v>31.9</v>
      </c>
      <c r="M54" s="14">
        <f>MAX(Foglio1!$E238:$E248)</f>
        <v>12.3</v>
      </c>
      <c r="N54" s="14">
        <f>STDEV(Foglio1!$C238:$C248)</f>
        <v>1.031944325489063</v>
      </c>
      <c r="O54" s="14">
        <f>STDEV(Foglio1!$B238:$B248)</f>
        <v>0.9903167537344802</v>
      </c>
    </row>
    <row r="55" spans="1:15" ht="12.75">
      <c r="A55" s="15" t="s">
        <v>15</v>
      </c>
      <c r="B55" s="16">
        <f>AVERAGE(Foglio1!$B218:$B248)</f>
        <v>30.358064516129033</v>
      </c>
      <c r="C55" s="16">
        <f>AVERAGE(Foglio1!$C218:$C248)</f>
        <v>18.467741935483872</v>
      </c>
      <c r="D55" s="16">
        <f>AVERAGE(Foglio1!D218:D248)</f>
        <v>24.741935483870975</v>
      </c>
      <c r="E55" s="16">
        <f>AVERAGE(Foglio1!F218:F248)</f>
        <v>85.19354838709677</v>
      </c>
      <c r="F55" s="16">
        <f>AVERAGE(Foglio1!G218:G248)</f>
        <v>37.774193548387096</v>
      </c>
      <c r="G55" s="16">
        <f>AVERAGE(Foglio1!H218:H248)</f>
        <v>62.83870967741935</v>
      </c>
      <c r="I55" s="16">
        <f>AVERAGE(Foglio1!J218:J248)</f>
        <v>144.58064516129033</v>
      </c>
      <c r="J55" s="16">
        <f>AVERAGE(Foglio1!K218:K248)</f>
        <v>1.8774193548387093</v>
      </c>
      <c r="K55" s="16"/>
      <c r="L55" s="16"/>
      <c r="M55" s="16">
        <f>MAX(Foglio1!$E218:$E248)</f>
        <v>15.700000000000003</v>
      </c>
      <c r="N55" s="16">
        <f>STDEV(Foglio1!$C218:$C248)</f>
        <v>1.357789158098399</v>
      </c>
      <c r="O55" s="16">
        <f>STDEV(Foglio1!$B218:$B248)</f>
        <v>1.560934376914134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25.830000000000005</v>
      </c>
      <c r="C59" s="14">
        <f>AVERAGE(Foglio1!$C249:$C258)</f>
        <v>16.550000000000004</v>
      </c>
      <c r="D59" s="14">
        <f>AVERAGE(Foglio1!D249:D258)</f>
        <v>21.119999999999997</v>
      </c>
      <c r="E59" s="14">
        <f>AVERAGE(Foglio1!F249:F258)</f>
        <v>88.5</v>
      </c>
      <c r="F59" s="14">
        <f>AVERAGE(Foglio1!G249:G258)</f>
        <v>48.7</v>
      </c>
      <c r="G59" s="14">
        <f>AVERAGE(Foglio1!H249:H258)</f>
        <v>72.3</v>
      </c>
      <c r="I59" s="14">
        <f>AVERAGE(Foglio1!J249:J258)</f>
        <v>109.9</v>
      </c>
      <c r="J59" s="14">
        <f>AVERAGE(Foglio1!K249:K258)</f>
        <v>1.8699999999999999</v>
      </c>
      <c r="K59" s="14">
        <f>MIN(Foglio1!$C249:$C258)</f>
        <v>11.4</v>
      </c>
      <c r="L59" s="14">
        <f>MAX(Foglio1!$B249:$B258)</f>
        <v>28.2</v>
      </c>
      <c r="M59" s="14">
        <f>MAX(Foglio1!$E249:$E258)</f>
        <v>16.799999999999997</v>
      </c>
      <c r="N59" s="14">
        <f>STDEV(Foglio1!$C249:$C258)</f>
        <v>2.2322136496710403</v>
      </c>
      <c r="O59" s="14">
        <f>STDEV(Foglio1!$B249:$B258)</f>
        <v>1.5427608729517477</v>
      </c>
    </row>
    <row r="60" spans="1:15" ht="12.75">
      <c r="A60" s="2" t="s">
        <v>13</v>
      </c>
      <c r="B60" s="14">
        <f>AVERAGE(Foglio1!$B259:$B268)</f>
        <v>24.550000000000004</v>
      </c>
      <c r="C60" s="14">
        <f>AVERAGE(Foglio1!$C259:$C268)</f>
        <v>15.040000000000001</v>
      </c>
      <c r="D60" s="14">
        <f>AVERAGE(Foglio1!D259:D268)</f>
        <v>19.810000000000002</v>
      </c>
      <c r="E60" s="14">
        <f>AVERAGE(Foglio1!F259:F268)</f>
        <v>89.8</v>
      </c>
      <c r="F60" s="14">
        <f>AVERAGE(Foglio1!G259:G268)</f>
        <v>46.6</v>
      </c>
      <c r="G60" s="14">
        <f>AVERAGE(Foglio1!H259:H269)</f>
        <v>69.81818181818181</v>
      </c>
      <c r="I60" s="14">
        <f>AVERAGE(Foglio1!J259:J268)</f>
        <v>118.9</v>
      </c>
      <c r="J60" s="14">
        <f>AVERAGE(Foglio1!K259:K268)</f>
        <v>1.9</v>
      </c>
      <c r="K60" s="14">
        <f>MIN(Foglio1!$C259:$C268)</f>
        <v>13.5</v>
      </c>
      <c r="L60" s="14">
        <f>MAX(Foglio1!$B259:$B268)</f>
        <v>26.4</v>
      </c>
      <c r="M60" s="14">
        <f>MAX(Foglio1!$E259:$E268)</f>
        <v>12.7</v>
      </c>
      <c r="N60" s="14">
        <f>STDEV(Foglio1!$C259:$C268)</f>
        <v>1.391402170474068</v>
      </c>
      <c r="O60" s="14">
        <f>STDEV(Foglio1!$B259:$B268)</f>
        <v>1.3850391089543523</v>
      </c>
    </row>
    <row r="61" spans="1:15" ht="12.75">
      <c r="A61" s="2" t="s">
        <v>14</v>
      </c>
      <c r="B61" s="14">
        <f>AVERAGE(Foglio1!$B269:$B278)</f>
        <v>27.04</v>
      </c>
      <c r="C61" s="14">
        <f>AVERAGE(Foglio1!$C269:$C278)</f>
        <v>15.88</v>
      </c>
      <c r="D61" s="14">
        <f>AVERAGE(Foglio1!D269:D278)</f>
        <v>21.06</v>
      </c>
      <c r="E61" s="14">
        <f>AVERAGE(Foglio1!F269:F278)</f>
        <v>90.8</v>
      </c>
      <c r="F61" s="14">
        <f>AVERAGE(Foglio1!G269:G278)</f>
        <v>44.5</v>
      </c>
      <c r="G61" s="14">
        <f>AVERAGE(Foglio1!H270:H278)</f>
        <v>69.77777777777777</v>
      </c>
      <c r="I61" s="14">
        <f>AVERAGE(Foglio1!J269:J278)</f>
        <v>77.2</v>
      </c>
      <c r="J61" s="14">
        <f>AVERAGE(Foglio1!K269:K278)</f>
        <v>1.6799999999999997</v>
      </c>
      <c r="K61" s="14">
        <f>MIN(Foglio1!$C269:$C278)</f>
        <v>12.6</v>
      </c>
      <c r="L61" s="14">
        <f>MAX(Foglio1!$B269:$B278)</f>
        <v>32.6</v>
      </c>
      <c r="M61" s="14">
        <f>MAX(Foglio1!$E269:$E278)</f>
        <v>15.700000000000003</v>
      </c>
      <c r="N61" s="14">
        <f>STDEV(Foglio1!$C269:$C278)</f>
        <v>1.894318992261975</v>
      </c>
      <c r="O61" s="14">
        <f>STDEV(Foglio1!$B269:$B278)</f>
        <v>2.948144425830538</v>
      </c>
    </row>
    <row r="62" spans="1:15" ht="12.75">
      <c r="A62" s="15" t="s">
        <v>15</v>
      </c>
      <c r="B62" s="16">
        <f>AVERAGE(Foglio1!$B249:$B278)</f>
        <v>25.806666666666665</v>
      </c>
      <c r="C62" s="16">
        <f>AVERAGE(Foglio1!$C249:$C278)</f>
        <v>15.823333333333332</v>
      </c>
      <c r="D62" s="16">
        <f>AVERAGE(Foglio1!D249:D278)</f>
        <v>20.663333333333334</v>
      </c>
      <c r="E62" s="16">
        <f>AVERAGE(Foglio1!F249:F278)</f>
        <v>89.7</v>
      </c>
      <c r="F62" s="16">
        <f>AVERAGE(Foglio1!G249:G278)</f>
        <v>46.6</v>
      </c>
      <c r="G62" s="16">
        <f>AVERAGE(Foglio1!H249:H278)</f>
        <v>70.63333333333334</v>
      </c>
      <c r="I62" s="16">
        <f>AVERAGE(Foglio1!J249:J278)</f>
        <v>102</v>
      </c>
      <c r="J62" s="16">
        <f>AVERAGE(Foglio1!K249:K278)</f>
        <v>1.8166666666666669</v>
      </c>
      <c r="K62" s="16"/>
      <c r="L62" s="16"/>
      <c r="M62" s="16">
        <f>MAX(Foglio1!$E249:$E278)</f>
        <v>16.799999999999997</v>
      </c>
      <c r="N62" s="16">
        <f>STDEV(Foglio1!$C249:$C278)</f>
        <v>1.91197376502945</v>
      </c>
      <c r="O62" s="16">
        <f>STDEV(Foglio1!$B249:$B278)</f>
        <v>2.2584604663710577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23.749999999999996</v>
      </c>
      <c r="C65" s="14">
        <f>AVERAGE(Foglio1!$C279:$C288)</f>
        <v>14.14</v>
      </c>
      <c r="D65" s="14">
        <f>AVERAGE(Foglio1!D279:D288)</f>
        <v>19.020000000000003</v>
      </c>
      <c r="E65" s="14">
        <f>AVERAGE(Foglio1!F279:F288)</f>
        <v>90.2</v>
      </c>
      <c r="F65" s="14">
        <f>AVERAGE(Foglio1!G279:G288)</f>
        <v>55.5</v>
      </c>
      <c r="G65" s="14">
        <f>AVERAGE(Foglio1!H279:H288)</f>
        <v>77.6</v>
      </c>
      <c r="I65" s="14">
        <f>AVERAGE(Foglio1!J279:J288)</f>
        <v>103.4</v>
      </c>
      <c r="J65" s="14">
        <f>AVERAGE(Foglio1!K279:K288)</f>
        <v>1.64</v>
      </c>
      <c r="K65" s="14">
        <f>MIN(Foglio1!$C279:$C288)</f>
        <v>12.5</v>
      </c>
      <c r="L65" s="14">
        <f>MAX(Foglio1!$B279:$B288)</f>
        <v>25.6</v>
      </c>
      <c r="M65" s="14">
        <f>MAX(Foglio1!$E279:$E288)</f>
        <v>11.399999999999999</v>
      </c>
      <c r="N65" s="14">
        <f>STDEV(Foglio1!$C279:$C288)</f>
        <v>1.8087441929569603</v>
      </c>
      <c r="O65" s="14">
        <f>STDEV(Foglio1!$B279:$B288)</f>
        <v>1.0855106325289896</v>
      </c>
    </row>
    <row r="66" spans="1:15" ht="12.75">
      <c r="A66" s="2" t="s">
        <v>13</v>
      </c>
      <c r="B66" s="14">
        <f>AVERAGE(Foglio1!$B289:$B298)</f>
        <v>23.339999999999996</v>
      </c>
      <c r="C66" s="14">
        <f>AVERAGE(Foglio1!$C289:$C298)</f>
        <v>12.53</v>
      </c>
      <c r="D66" s="14">
        <f>AVERAGE(Foglio1!D289:D298)</f>
        <v>17.43</v>
      </c>
      <c r="E66" s="14">
        <f>AVERAGE(Foglio1!F289:F298)</f>
        <v>90.6</v>
      </c>
      <c r="F66" s="14">
        <f>AVERAGE(Foglio1!G289:G298)</f>
        <v>50.7</v>
      </c>
      <c r="G66" s="14">
        <f>AVERAGE(Foglio1!H289:H298)</f>
        <v>75.7</v>
      </c>
      <c r="I66" s="14">
        <f>AVERAGE(Foglio1!J289:J298)</f>
        <v>78.9</v>
      </c>
      <c r="J66" s="14">
        <f>AVERAGE(Foglio1!K289:K298)</f>
        <v>1.7299999999999998</v>
      </c>
      <c r="K66" s="14">
        <f>MIN(Foglio1!$C289:$C298)</f>
        <v>9.6</v>
      </c>
      <c r="L66" s="14">
        <f>MAX(Foglio1!$B289:$B298)</f>
        <v>26.6</v>
      </c>
      <c r="M66" s="14">
        <f>MAX(Foglio1!$E289:$E298)</f>
        <v>16</v>
      </c>
      <c r="N66" s="14">
        <f>STDEV(Foglio1!$C289:$C298)</f>
        <v>2.7072125886232183</v>
      </c>
      <c r="O66" s="14">
        <f>STDEV(Foglio1!$B289:$B298)</f>
        <v>1.9755168100188232</v>
      </c>
    </row>
    <row r="67" spans="1:15" ht="12.75">
      <c r="A67" s="2" t="s">
        <v>14</v>
      </c>
      <c r="B67" s="14">
        <f>AVERAGE(Foglio1!$B299:$B309)</f>
        <v>21.227272727272727</v>
      </c>
      <c r="C67" s="14">
        <f>AVERAGE(Foglio1!$C299:$C309)</f>
        <v>10.409090909090908</v>
      </c>
      <c r="D67" s="14">
        <f>AVERAGE(Foglio1!D299:D309)</f>
        <v>15.718181818181813</v>
      </c>
      <c r="E67" s="14">
        <f>AVERAGE(Foglio1!F299:F309)</f>
        <v>92</v>
      </c>
      <c r="F67" s="14">
        <f>AVERAGE(Foglio1!G299:G309)</f>
        <v>48.63636363636363</v>
      </c>
      <c r="G67" s="14">
        <f>AVERAGE(Foglio1!H299:H309)</f>
        <v>74.0909090909091</v>
      </c>
      <c r="I67" s="14">
        <f>AVERAGE(Foglio1!J299:J309)</f>
        <v>98.81818181818181</v>
      </c>
      <c r="J67" s="14">
        <f>AVERAGE(Foglio1!K299:K309)</f>
        <v>2.0727272727272728</v>
      </c>
      <c r="K67" s="14">
        <f>MIN(Foglio1!$C299:$C309)</f>
        <v>3.8</v>
      </c>
      <c r="L67" s="14">
        <f>MAX(Foglio1!$B299:$B309)</f>
        <v>25.5</v>
      </c>
      <c r="M67" s="14">
        <f>MAX(Foglio1!$E299:$E309)</f>
        <v>14.000000000000002</v>
      </c>
      <c r="N67" s="14">
        <f>STDEV(Foglio1!$C299:$C309)</f>
        <v>3.419782023888236</v>
      </c>
      <c r="O67" s="14">
        <f>STDEV(Foglio1!$B299:$B309)</f>
        <v>3.966129324439861</v>
      </c>
    </row>
    <row r="68" spans="1:15" ht="12.75">
      <c r="A68" s="15" t="s">
        <v>15</v>
      </c>
      <c r="B68" s="16">
        <f>AVERAGE(Foglio1!$B279:$B309)</f>
        <v>22.722580645161294</v>
      </c>
      <c r="C68" s="16">
        <f>AVERAGE(Foglio1!$C279:$C309)</f>
        <v>12.296774193548389</v>
      </c>
      <c r="D68" s="16">
        <f>AVERAGE(Foglio1!D279:D309)</f>
        <v>17.33548387096775</v>
      </c>
      <c r="E68" s="16">
        <f>AVERAGE(Foglio1!F279:F309)</f>
        <v>90.96774193548387</v>
      </c>
      <c r="F68" s="16">
        <f>AVERAGE(Foglio1!G279:G309)</f>
        <v>51.516129032258064</v>
      </c>
      <c r="G68" s="16">
        <f>AVERAGE(Foglio1!H279:H309)</f>
        <v>75.74193548387096</v>
      </c>
      <c r="I68" s="16">
        <f>AVERAGE(Foglio1!J279:J309)</f>
        <v>93.87096774193549</v>
      </c>
      <c r="J68" s="16">
        <f>AVERAGE(Foglio1!K279:K309)</f>
        <v>1.8225806451612905</v>
      </c>
      <c r="K68" s="16"/>
      <c r="L68" s="16"/>
      <c r="M68" s="16">
        <f>MAX(Foglio1!$E279:$E309)</f>
        <v>16</v>
      </c>
      <c r="N68" s="16">
        <f>STDEV(Foglio1!$C279:$C309)</f>
        <v>3.0879857373340363</v>
      </c>
      <c r="O68" s="16">
        <f>STDEV(Foglio1!$B279:$B309)</f>
        <v>2.8401537138470982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19.369999999999997</v>
      </c>
      <c r="C71" s="14">
        <f>AVERAGE(Foglio1!$C310:$C319)</f>
        <v>9.169999999999998</v>
      </c>
      <c r="D71" s="14">
        <f>AVERAGE(Foglio1!D310:D320)</f>
        <v>14.718181818181813</v>
      </c>
      <c r="E71" s="14">
        <f>AVERAGE(Foglio1!F310:F319)</f>
        <v>87.2</v>
      </c>
      <c r="F71" s="14">
        <f>AVERAGE(Foglio1!G310:G319)</f>
        <v>53.8</v>
      </c>
      <c r="G71" s="14">
        <f>AVERAGE(Foglio1!H310:H320)</f>
        <v>73.9090909090909</v>
      </c>
      <c r="I71" s="14">
        <f>AVERAGE(Foglio1!J310:J319)</f>
        <v>105.8</v>
      </c>
      <c r="J71" s="14">
        <f>AVERAGE(Foglio1!K310:K319)</f>
        <v>1.9899999999999998</v>
      </c>
      <c r="K71" s="14">
        <f>MIN(Foglio1!$C310:$C319)</f>
        <v>4.1</v>
      </c>
      <c r="L71" s="14">
        <f>MAX(Foglio1!$B310:$B319)</f>
        <v>21.5</v>
      </c>
      <c r="M71" s="14">
        <f>MAX(Foglio1!$E310:$E319)</f>
        <v>14.000000000000002</v>
      </c>
      <c r="N71" s="14">
        <f>STDEV(Foglio1!$C310:$C319)</f>
        <v>3.439654375402022</v>
      </c>
      <c r="O71" s="14">
        <f>STDEV(Foglio1!$B310:$B319)</f>
        <v>1.029616973010464</v>
      </c>
    </row>
    <row r="72" spans="1:15" ht="12.75">
      <c r="A72" s="2" t="s">
        <v>13</v>
      </c>
      <c r="B72" s="14">
        <f>AVERAGE(Foglio1!$B320:$B329)</f>
        <v>19.87</v>
      </c>
      <c r="C72" s="14">
        <f>AVERAGE(Foglio1!$C320:$C329)</f>
        <v>12.5</v>
      </c>
      <c r="D72" s="14">
        <f>AVERAGE(Foglio1!D321:D330)</f>
        <v>15.689999999999998</v>
      </c>
      <c r="E72" s="14">
        <f>AVERAGE(Foglio1!F320:F329)</f>
        <v>82.3</v>
      </c>
      <c r="F72" s="14">
        <f>AVERAGE(Foglio1!G320:G329)</f>
        <v>54.3</v>
      </c>
      <c r="G72" s="14">
        <f>AVERAGE(Foglio1!H321:H330)</f>
        <v>69.6</v>
      </c>
      <c r="I72" s="14">
        <f>AVERAGE(Foglio1!J320:J329)</f>
        <v>80.5</v>
      </c>
      <c r="J72" s="14">
        <f>AVERAGE(Foglio1!K320:K329)</f>
        <v>1.9</v>
      </c>
      <c r="K72" s="14">
        <f>MIN(Foglio1!$C320:$C329)</f>
        <v>8.8</v>
      </c>
      <c r="L72" s="14">
        <f>MAX(Foglio1!$B320:$B329)</f>
        <v>24.6</v>
      </c>
      <c r="M72" s="14">
        <f>MAX(Foglio1!$E320:$E329)</f>
        <v>11.8</v>
      </c>
      <c r="N72" s="14">
        <f>STDEV(Foglio1!$C320:$C329)</f>
        <v>1.9882991056008965</v>
      </c>
      <c r="O72" s="14">
        <f>STDEV(Foglio1!$B320:$B329)</f>
        <v>3.0576134484267152</v>
      </c>
    </row>
    <row r="73" spans="1:15" ht="12.75">
      <c r="A73" s="2" t="s">
        <v>14</v>
      </c>
      <c r="B73" s="14">
        <f>AVERAGE(Foglio1!$B330:$B339)</f>
        <v>18.009999999999998</v>
      </c>
      <c r="C73" s="14">
        <f>AVERAGE(Foglio1!$C330:$C339)</f>
        <v>8.75</v>
      </c>
      <c r="D73" s="14">
        <f>AVERAGE(Foglio1!D331:D339)</f>
        <v>13.011111111111113</v>
      </c>
      <c r="E73" s="14">
        <f>AVERAGE(Foglio1!F330:F339)</f>
        <v>87</v>
      </c>
      <c r="F73" s="14">
        <f>AVERAGE(Foglio1!G330:G339)</f>
        <v>54.6</v>
      </c>
      <c r="G73" s="14">
        <f>AVERAGE(Foglio1!H331:H339)</f>
        <v>74.77777777777777</v>
      </c>
      <c r="I73" s="14">
        <f>AVERAGE(Foglio1!J330:J339)</f>
        <v>89.7</v>
      </c>
      <c r="J73" s="14">
        <f>AVERAGE(Foglio1!K330:K339)</f>
        <v>2.25</v>
      </c>
      <c r="K73" s="14">
        <f>MIN(Foglio1!$C330:$C339)</f>
        <v>6.2</v>
      </c>
      <c r="L73" s="14">
        <f>MAX(Foglio1!$B330:$B339)</f>
        <v>20.5</v>
      </c>
      <c r="M73" s="14">
        <f>MAX(Foglio1!$E330:$E339)</f>
        <v>11.799999999999999</v>
      </c>
      <c r="N73" s="14">
        <f>STDEV(Foglio1!$C330:$C339)</f>
        <v>1.6358823646922522</v>
      </c>
      <c r="O73" s="14">
        <f>STDEV(Foglio1!$B330:$B339)</f>
        <v>1.726557268091641</v>
      </c>
    </row>
    <row r="74" spans="1:15" ht="12.75">
      <c r="A74" s="15" t="s">
        <v>15</v>
      </c>
      <c r="B74" s="16">
        <f>AVERAGE(Foglio1!$B310:$B339)</f>
        <v>19.083333333333332</v>
      </c>
      <c r="C74" s="16">
        <f>AVERAGE(Foglio1!$C310:$C339)</f>
        <v>10.139999999999999</v>
      </c>
      <c r="D74" s="16">
        <f>AVERAGE(Foglio1!D310:D339)</f>
        <v>14.529999999999996</v>
      </c>
      <c r="E74" s="16">
        <f>AVERAGE(Foglio1!F310:F339)</f>
        <v>85.5</v>
      </c>
      <c r="F74" s="16">
        <f>AVERAGE(Foglio1!G310:G339)</f>
        <v>54.233333333333334</v>
      </c>
      <c r="G74" s="16">
        <f>AVERAGE(Foglio1!H310:H339)</f>
        <v>72.73333333333333</v>
      </c>
      <c r="I74" s="16">
        <f>AVERAGE(Foglio1!J310:J339)</f>
        <v>92</v>
      </c>
      <c r="J74" s="16">
        <f>AVERAGE(Foglio1!K310:K339)</f>
        <v>2.046666666666666</v>
      </c>
      <c r="K74" s="16"/>
      <c r="L74" s="16"/>
      <c r="M74" s="16">
        <f>MAX(Foglio1!$E310:$E339)</f>
        <v>14.000000000000002</v>
      </c>
      <c r="N74" s="16">
        <f>STDEV(Foglio1!$C310:$C339)</f>
        <v>2.9394580781333577</v>
      </c>
      <c r="O74" s="16">
        <f>STDEV(Foglio1!$B310:$B339)</f>
        <v>2.189643859143559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11.85</v>
      </c>
      <c r="C77" s="14">
        <f>AVERAGE(Foglio1!$C340:$C349)</f>
        <v>1.4499999999999997</v>
      </c>
      <c r="D77" s="14">
        <f>AVERAGE(Foglio1!D340:D349)</f>
        <v>7.109999999999999</v>
      </c>
      <c r="E77" s="14">
        <f>AVERAGE(Foglio1!F340:F349)</f>
        <v>83.6</v>
      </c>
      <c r="F77" s="14">
        <f>AVERAGE(Foglio1!G340:G349)</f>
        <v>41.4</v>
      </c>
      <c r="G77" s="14">
        <f>AVERAGE(Foglio1!H340:H349)</f>
        <v>66.6</v>
      </c>
      <c r="I77" s="14">
        <f>AVERAGE(Foglio1!J340:J349)</f>
        <v>35.4</v>
      </c>
      <c r="J77" s="14">
        <f>AVERAGE(Foglio1!K340:K349)</f>
        <v>2.19</v>
      </c>
      <c r="K77" s="14">
        <f>MIN(Foglio1!$C340:$C349)</f>
        <v>-2.4</v>
      </c>
      <c r="L77" s="14">
        <f>MAX(Foglio1!$B340:$B349)</f>
        <v>14.4</v>
      </c>
      <c r="M77" s="14">
        <f>MAX(Foglio1!$E340:$E349)</f>
        <v>12.700000000000001</v>
      </c>
      <c r="N77" s="14">
        <f>STDEV(Foglio1!$C340:$C349)</f>
        <v>3.430662391498826</v>
      </c>
      <c r="O77" s="14">
        <f>STDEV(Foglio1!$B340:$B349)</f>
        <v>1.7859015774796947</v>
      </c>
    </row>
    <row r="78" spans="1:15" ht="12.75">
      <c r="A78" s="2" t="s">
        <v>13</v>
      </c>
      <c r="B78" s="14">
        <f>AVERAGE(Foglio1!$B350:$B359)</f>
        <v>13.84</v>
      </c>
      <c r="C78" s="14">
        <f>AVERAGE(Foglio1!$C350:$C359)</f>
        <v>3.710000000000001</v>
      </c>
      <c r="D78" s="14">
        <f>AVERAGE(Foglio1!D350:D359)</f>
        <v>8.73</v>
      </c>
      <c r="E78" s="14">
        <f>AVERAGE(Foglio1!F350:F359)</f>
        <v>83.6</v>
      </c>
      <c r="F78" s="14">
        <f>AVERAGE(Foglio1!G350:G359)</f>
        <v>45.6</v>
      </c>
      <c r="G78" s="14">
        <f>AVERAGE(Foglio1!H350:H359)</f>
        <v>67.7</v>
      </c>
      <c r="I78" s="14">
        <f>AVERAGE(Foglio1!J350:J359)</f>
        <v>64.5</v>
      </c>
      <c r="J78" s="14">
        <f>AVERAGE(Foglio1!K350:K359)</f>
        <v>1.8099999999999998</v>
      </c>
      <c r="K78" s="14">
        <f>MIN(Foglio1!$C350:$C359)</f>
        <v>-1.9</v>
      </c>
      <c r="L78" s="14">
        <f>MAX(Foglio1!$B350:$B359)</f>
        <v>17.1</v>
      </c>
      <c r="M78" s="14">
        <f>MAX(Foglio1!$E350:$E359)</f>
        <v>14.100000000000001</v>
      </c>
      <c r="N78" s="14">
        <f>STDEV(Foglio1!$C350:$C359)</f>
        <v>4.39910344401119</v>
      </c>
      <c r="O78" s="14">
        <f>STDEV(Foglio1!$B350:$B359)</f>
        <v>2.0446135195788036</v>
      </c>
    </row>
    <row r="79" spans="1:15" ht="12.75">
      <c r="A79" s="2" t="s">
        <v>14</v>
      </c>
      <c r="B79" s="14">
        <f>AVERAGE(Foglio1!$B360:$B370)</f>
        <v>14.727272727272727</v>
      </c>
      <c r="C79" s="14">
        <f>AVERAGE(Foglio1!$C360:$C370)</f>
        <v>4.327272727272727</v>
      </c>
      <c r="D79" s="14">
        <f>AVERAGE(Foglio1!D360:D370)</f>
        <v>9.518181818181818</v>
      </c>
      <c r="E79" s="14">
        <f>AVERAGE(Foglio1!F360:F370)</f>
        <v>85.18181818181819</v>
      </c>
      <c r="F79" s="14">
        <f>AVERAGE(Foglio1!G360:G370)</f>
        <v>46.90909090909091</v>
      </c>
      <c r="G79" s="14">
        <f>AVERAGE(Foglio1!H360:H370)</f>
        <v>68.45454545454545</v>
      </c>
      <c r="I79" s="14">
        <f>AVERAGE(Foglio1!J360:J370)</f>
        <v>75.0909090909091</v>
      </c>
      <c r="J79" s="14">
        <f>AVERAGE(Foglio1!K360:K370)</f>
        <v>1.7</v>
      </c>
      <c r="K79" s="14">
        <f>MIN(Foglio1!$C360:$C370)</f>
        <v>0.6</v>
      </c>
      <c r="L79" s="14">
        <f>MAX(Foglio1!$B360:$B370)</f>
        <v>17.3</v>
      </c>
      <c r="M79" s="14">
        <f>MAX(Foglio1!$E360:$E370)</f>
        <v>14.200000000000001</v>
      </c>
      <c r="N79" s="14">
        <f>STDEV(Foglio1!$C360:$C370)</f>
        <v>2.691873291628307</v>
      </c>
      <c r="O79" s="14">
        <f>STDEV(Foglio1!$B360:$B370)</f>
        <v>1.8472091971895894</v>
      </c>
    </row>
    <row r="80" spans="1:15" ht="12.75">
      <c r="A80" s="15" t="s">
        <v>15</v>
      </c>
      <c r="B80" s="16">
        <f>AVERAGE(Foglio1!$B340:$B370)</f>
        <v>13.512903225806449</v>
      </c>
      <c r="C80" s="16">
        <f>AVERAGE(Foglio1!$C340:$C370)</f>
        <v>3.1999999999999997</v>
      </c>
      <c r="D80" s="16">
        <f>AVERAGE(Foglio1!D340:D370)</f>
        <v>8.48709677419355</v>
      </c>
      <c r="E80" s="16">
        <f>AVERAGE(Foglio1!F340:F370)</f>
        <v>84.16129032258064</v>
      </c>
      <c r="F80" s="16">
        <f>AVERAGE(Foglio1!G340:G370)</f>
        <v>44.70967741935484</v>
      </c>
      <c r="G80" s="16">
        <f>AVERAGE(Foglio1!H340:H370)</f>
        <v>67.61290322580645</v>
      </c>
      <c r="I80" s="16">
        <f>AVERAGE(Foglio1!J340:J370)</f>
        <v>58.87096774193548</v>
      </c>
      <c r="J80" s="16">
        <f>AVERAGE(Foglio1!K340:K370)</f>
        <v>1.8935483870967742</v>
      </c>
      <c r="K80" s="16"/>
      <c r="L80" s="16"/>
      <c r="M80" s="16">
        <f>MAX(Foglio1!$E340:$E370)</f>
        <v>14.200000000000001</v>
      </c>
      <c r="N80" s="16">
        <f>STDEV(Foglio1!$C340:$C370)</f>
        <v>3.6503881072200173</v>
      </c>
      <c r="O80" s="16">
        <f>STDEV(Foglio1!$B340:$B370)</f>
        <v>2.2014755559978316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SESSA  Aurunca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M40" sqref="M4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2009-01-27T09:36:28Z</cp:lastPrinted>
  <dcterms:created xsi:type="dcterms:W3CDTF">2000-06-29T11:45:52Z</dcterms:created>
  <dcterms:modified xsi:type="dcterms:W3CDTF">2013-01-10T09:50:48Z</dcterms:modified>
  <cp:category/>
  <cp:version/>
  <cp:contentType/>
  <cp:contentStatus/>
</cp:coreProperties>
</file>