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filterPrivacy="1" defaultThemeVersion="124226"/>
  <xr:revisionPtr revIDLastSave="2" documentId="11_D95B9DCE9C00BF8E0BD935BE70C83F7472491383" xr6:coauthVersionLast="47" xr6:coauthVersionMax="47" xr10:uidLastSave="{915CDB73-7FDB-488E-BF7E-8FCCA3B9676A}"/>
  <bookViews>
    <workbookView xWindow="-120" yWindow="-120" windowWidth="29040" windowHeight="15840" tabRatio="482" activeTab="1" xr2:uid="{00000000-000D-0000-FFFF-FFFF00000000}"/>
  </bookViews>
  <sheets>
    <sheet name="All_1" sheetId="3" r:id="rId1"/>
    <sheet name="CALCOLO " sheetId="13" r:id="rId2"/>
    <sheet name="Grafico A" sheetId="19" r:id="rId3"/>
    <sheet name="Grafico B" sheetId="20" r:id="rId4"/>
    <sheet name="supporto grafici" sheetId="14" r:id="rId5"/>
  </sheets>
  <externalReferences>
    <externalReference r:id="rId6"/>
  </externalReferences>
  <definedNames>
    <definedName name="ambito_A" localSheetId="4">#REF!</definedName>
    <definedName name="ambito_A">#REF!</definedName>
    <definedName name="ambito_B" localSheetId="4">#REF!</definedName>
    <definedName name="ambito_B">#REF!</definedName>
    <definedName name="ambito_C" localSheetId="4">#REF!</definedName>
    <definedName name="ambito_C">#REF!</definedName>
    <definedName name="ambito_D" localSheetId="4">#REF!</definedName>
    <definedName name="ambito_D">#REF!</definedName>
    <definedName name="ambito_E" localSheetId="4">#REF!</definedName>
    <definedName name="ambito_E">#REF!</definedName>
    <definedName name="ambito_F" localSheetId="4">#REF!</definedName>
    <definedName name="ambito_F">#REF!</definedName>
    <definedName name="AMBITOB">#REF!</definedName>
    <definedName name="_xlnm.Print_Area" localSheetId="0">All_1!$B$2:$K$19</definedName>
    <definedName name="_xlnm.Print_Area" localSheetId="1">'CALCOLO '!$B$9:$G$30</definedName>
    <definedName name="dd">#REF!</definedName>
    <definedName name="prima_fascia">All_1!$D$22</definedName>
    <definedName name="quarta_fascia">'[1]Allegato 1'!$C$32</definedName>
    <definedName name="RIB">'supporto grafici'!$B$46</definedName>
    <definedName name="seconda_fascia">All_1!$D$23</definedName>
    <definedName name="terza_fascia">All_1!$D$24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3" l="1"/>
  <c r="C23" i="3"/>
  <c r="C22" i="3"/>
  <c r="D27" i="13" l="1"/>
  <c r="D28" i="13"/>
  <c r="D26" i="13"/>
  <c r="C40" i="14"/>
  <c r="C47" i="14"/>
  <c r="F6" i="14"/>
  <c r="D36" i="14" l="1"/>
  <c r="D40" i="14" s="1"/>
  <c r="E36" i="14" l="1"/>
  <c r="E40" i="14" s="1"/>
  <c r="F36" i="14" l="1"/>
  <c r="F40" i="14" s="1"/>
  <c r="G36" i="14" l="1"/>
  <c r="G40" i="14" s="1"/>
  <c r="H36" i="14" l="1"/>
  <c r="H40" i="14" s="1"/>
  <c r="I36" i="14" l="1"/>
  <c r="I40" i="14" s="1"/>
  <c r="J36" i="14" l="1"/>
  <c r="J40" i="14" s="1"/>
  <c r="K36" i="14" l="1"/>
  <c r="K40" i="14" s="1"/>
  <c r="L36" i="14" l="1"/>
  <c r="L40" i="14" s="1"/>
  <c r="M36" i="14" l="1"/>
  <c r="M40" i="14" s="1"/>
  <c r="N36" i="14" l="1"/>
  <c r="N40" i="14" s="1"/>
  <c r="O36" i="14" l="1"/>
  <c r="O40" i="14" s="1"/>
  <c r="P36" i="14" l="1"/>
  <c r="P40" i="14" s="1"/>
  <c r="Q36" i="14" l="1"/>
  <c r="Q40" i="14" s="1"/>
  <c r="R36" i="14" l="1"/>
  <c r="R40" i="14" s="1"/>
  <c r="S36" i="14" l="1"/>
  <c r="S40" i="14" s="1"/>
  <c r="T36" i="14" l="1"/>
  <c r="T40" i="14" s="1"/>
  <c r="U36" i="14" l="1"/>
  <c r="U40" i="14" s="1"/>
  <c r="V36" i="14" l="1"/>
  <c r="V40" i="14" s="1"/>
  <c r="W36" i="14" l="1"/>
  <c r="W40" i="14" s="1"/>
  <c r="X36" i="14" l="1"/>
  <c r="X40" i="14" s="1"/>
  <c r="Y36" i="14" l="1"/>
  <c r="Y40" i="14" s="1"/>
  <c r="Z36" i="14" l="1"/>
  <c r="Z40" i="14" s="1"/>
  <c r="AA36" i="14" l="1"/>
  <c r="AA40" i="14" s="1"/>
  <c r="AB36" i="14" l="1"/>
  <c r="AB40" i="14" s="1"/>
  <c r="AC36" i="14" l="1"/>
  <c r="AC40" i="14" s="1"/>
  <c r="AD36" i="14" l="1"/>
  <c r="AD40" i="14" s="1"/>
  <c r="AE36" i="14" l="1"/>
  <c r="AE40" i="14" s="1"/>
  <c r="AF36" i="14" l="1"/>
  <c r="AF40" i="14" s="1"/>
  <c r="AG36" i="14" l="1"/>
  <c r="AG40" i="14" s="1"/>
  <c r="AH36" i="14" l="1"/>
  <c r="AH40" i="14" s="1"/>
  <c r="AI36" i="14" l="1"/>
  <c r="AI40" i="14" s="1"/>
  <c r="AJ36" i="14" l="1"/>
  <c r="AJ40" i="14" s="1"/>
  <c r="F18" i="13"/>
  <c r="D17" i="13"/>
  <c r="D18" i="13"/>
  <c r="D19" i="13"/>
  <c r="D20" i="13"/>
  <c r="D21" i="13"/>
  <c r="D22" i="13"/>
  <c r="I1" i="13"/>
  <c r="J1" i="13"/>
  <c r="K1" i="13"/>
  <c r="L1" i="13"/>
  <c r="M1" i="13"/>
  <c r="N1" i="13"/>
  <c r="O1" i="13"/>
  <c r="I2" i="13"/>
  <c r="J2" i="13"/>
  <c r="K2" i="13"/>
  <c r="L2" i="13"/>
  <c r="M2" i="13"/>
  <c r="N2" i="13"/>
  <c r="O2" i="13"/>
  <c r="I3" i="13"/>
  <c r="J3" i="13"/>
  <c r="K3" i="13"/>
  <c r="L3" i="13"/>
  <c r="M3" i="13"/>
  <c r="N3" i="13"/>
  <c r="O3" i="13"/>
  <c r="I4" i="13"/>
  <c r="J4" i="13"/>
  <c r="K4" i="13"/>
  <c r="L4" i="13"/>
  <c r="M4" i="13"/>
  <c r="N4" i="13"/>
  <c r="O4" i="13"/>
  <c r="I5" i="13"/>
  <c r="J5" i="13"/>
  <c r="K5" i="13"/>
  <c r="L5" i="13"/>
  <c r="E26" i="13" s="1"/>
  <c r="I6" i="13"/>
  <c r="J6" i="13"/>
  <c r="K6" i="13"/>
  <c r="L6" i="13"/>
  <c r="E27" i="13" s="1"/>
  <c r="M6" i="13"/>
  <c r="N6" i="13"/>
  <c r="O6" i="13"/>
  <c r="I7" i="13"/>
  <c r="J7" i="13"/>
  <c r="K7" i="13"/>
  <c r="L7" i="13"/>
  <c r="E28" i="13" s="1"/>
  <c r="M7" i="13"/>
  <c r="N7" i="13"/>
  <c r="O7" i="13"/>
  <c r="H2" i="13"/>
  <c r="H3" i="13"/>
  <c r="H4" i="13"/>
  <c r="H5" i="13"/>
  <c r="H6" i="13"/>
  <c r="H7" i="13"/>
  <c r="H1" i="13"/>
  <c r="D14" i="14"/>
  <c r="D11" i="14"/>
  <c r="D12" i="14"/>
  <c r="D13" i="14"/>
  <c r="B3" i="14"/>
  <c r="C19" i="14" s="1"/>
  <c r="C3" i="14"/>
  <c r="D3" i="14"/>
  <c r="E3" i="14"/>
  <c r="F3" i="14"/>
  <c r="G3" i="14"/>
  <c r="H3" i="14"/>
  <c r="I3" i="14"/>
  <c r="B4" i="14"/>
  <c r="C20" i="14" s="1"/>
  <c r="C4" i="14"/>
  <c r="D4" i="14"/>
  <c r="E4" i="14"/>
  <c r="F4" i="14"/>
  <c r="G4" i="14"/>
  <c r="H4" i="14"/>
  <c r="I4" i="14"/>
  <c r="B5" i="14"/>
  <c r="C21" i="14" s="1"/>
  <c r="C5" i="14"/>
  <c r="D5" i="14"/>
  <c r="E5" i="14"/>
  <c r="F5" i="14"/>
  <c r="G5" i="14"/>
  <c r="H5" i="14"/>
  <c r="I5" i="14"/>
  <c r="B6" i="14"/>
  <c r="C22" i="14" s="1"/>
  <c r="C6" i="14"/>
  <c r="D6" i="14"/>
  <c r="E6" i="14"/>
  <c r="B7" i="14"/>
  <c r="C7" i="14"/>
  <c r="D7" i="14"/>
  <c r="E7" i="14"/>
  <c r="F7" i="14"/>
  <c r="C41" i="14" s="1"/>
  <c r="B8" i="14"/>
  <c r="C8" i="14"/>
  <c r="D8" i="14"/>
  <c r="E8" i="14"/>
  <c r="F8" i="14"/>
  <c r="D16" i="13"/>
  <c r="E16" i="13" s="1"/>
  <c r="D20" i="14" l="1"/>
  <c r="E29" i="13"/>
  <c r="G29" i="13" s="1"/>
  <c r="E22" i="13"/>
  <c r="E18" i="13"/>
  <c r="D19" i="14"/>
  <c r="E17" i="13"/>
  <c r="E14" i="14"/>
  <c r="D22" i="14"/>
  <c r="E20" i="13"/>
  <c r="D21" i="14"/>
  <c r="E19" i="13"/>
  <c r="E21" i="13"/>
  <c r="AK36" i="14"/>
  <c r="AK40" i="14" s="1"/>
  <c r="E11" i="14"/>
  <c r="E19" i="14" s="1"/>
  <c r="E13" i="14"/>
  <c r="E21" i="14" s="1"/>
  <c r="E12" i="14"/>
  <c r="E20" i="14" s="1"/>
  <c r="D12" i="13"/>
  <c r="E23" i="13" l="1"/>
  <c r="G23" i="13" s="1"/>
  <c r="F14" i="14"/>
  <c r="E22" i="14"/>
  <c r="AL36" i="14"/>
  <c r="AL40" i="14" s="1"/>
  <c r="F12" i="14"/>
  <c r="F20" i="14" s="1"/>
  <c r="F11" i="14"/>
  <c r="F19" i="14" s="1"/>
  <c r="F13" i="14"/>
  <c r="F21" i="14" s="1"/>
  <c r="G14" i="14" l="1"/>
  <c r="F22" i="14"/>
  <c r="AM36" i="14"/>
  <c r="AM40" i="14" s="1"/>
  <c r="G13" i="14"/>
  <c r="G21" i="14" s="1"/>
  <c r="G12" i="14"/>
  <c r="G20" i="14" s="1"/>
  <c r="G11" i="14"/>
  <c r="G19" i="14" s="1"/>
  <c r="H14" i="14" l="1"/>
  <c r="G22" i="14"/>
  <c r="AN36" i="14"/>
  <c r="AN40" i="14" s="1"/>
  <c r="H12" i="14"/>
  <c r="H20" i="14" s="1"/>
  <c r="H11" i="14"/>
  <c r="H19" i="14" s="1"/>
  <c r="H13" i="14"/>
  <c r="H21" i="14" s="1"/>
  <c r="K5" i="3"/>
  <c r="G5" i="3"/>
  <c r="D10" i="14"/>
  <c r="C16" i="14"/>
  <c r="C24" i="14" s="1"/>
  <c r="D15" i="14" l="1"/>
  <c r="D23" i="14" s="1"/>
  <c r="D47" i="14"/>
  <c r="I14" i="14"/>
  <c r="H22" i="14"/>
  <c r="AO36" i="14"/>
  <c r="AO40" i="14" s="1"/>
  <c r="E10" i="14"/>
  <c r="I13" i="14"/>
  <c r="I21" i="14" s="1"/>
  <c r="I12" i="14"/>
  <c r="I20" i="14" s="1"/>
  <c r="I11" i="14"/>
  <c r="I19" i="14" s="1"/>
  <c r="D16" i="14"/>
  <c r="D24" i="14" s="1"/>
  <c r="J14" i="14" l="1"/>
  <c r="I22" i="14"/>
  <c r="E16" i="14"/>
  <c r="E24" i="14" s="1"/>
  <c r="E47" i="14"/>
  <c r="AP36" i="14"/>
  <c r="AP40" i="14" s="1"/>
  <c r="E15" i="14"/>
  <c r="E23" i="14" s="1"/>
  <c r="F10" i="14"/>
  <c r="J12" i="14"/>
  <c r="J20" i="14" s="1"/>
  <c r="J11" i="14"/>
  <c r="J19" i="14" s="1"/>
  <c r="J13" i="14"/>
  <c r="J21" i="14" s="1"/>
  <c r="K14" i="14" l="1"/>
  <c r="J22" i="14"/>
  <c r="F15" i="14"/>
  <c r="F23" i="14" s="1"/>
  <c r="F47" i="14"/>
  <c r="AQ36" i="14"/>
  <c r="AQ40" i="14" s="1"/>
  <c r="G10" i="14"/>
  <c r="K11" i="14"/>
  <c r="K19" i="14" s="1"/>
  <c r="K13" i="14"/>
  <c r="K21" i="14" s="1"/>
  <c r="K12" i="14"/>
  <c r="K20" i="14" s="1"/>
  <c r="F16" i="14"/>
  <c r="F24" i="14" s="1"/>
  <c r="G47" i="14" l="1"/>
  <c r="L14" i="14"/>
  <c r="K22" i="14"/>
  <c r="AR36" i="14"/>
  <c r="AR40" i="14" s="1"/>
  <c r="H10" i="14"/>
  <c r="G16" i="14"/>
  <c r="G24" i="14" s="1"/>
  <c r="G15" i="14"/>
  <c r="G23" i="14" s="1"/>
  <c r="L12" i="14"/>
  <c r="L20" i="14" s="1"/>
  <c r="L11" i="14"/>
  <c r="L19" i="14" s="1"/>
  <c r="L13" i="14"/>
  <c r="L21" i="14" s="1"/>
  <c r="M14" i="14" l="1"/>
  <c r="L22" i="14"/>
  <c r="H47" i="14"/>
  <c r="AS36" i="14"/>
  <c r="AS40" i="14" s="1"/>
  <c r="M13" i="14"/>
  <c r="M21" i="14" s="1"/>
  <c r="M12" i="14"/>
  <c r="M20" i="14" s="1"/>
  <c r="I10" i="14"/>
  <c r="H16" i="14"/>
  <c r="H24" i="14" s="1"/>
  <c r="H15" i="14"/>
  <c r="H23" i="14" s="1"/>
  <c r="M11" i="14"/>
  <c r="M19" i="14" s="1"/>
  <c r="N14" i="14" l="1"/>
  <c r="M22" i="14"/>
  <c r="I47" i="14"/>
  <c r="AT36" i="14"/>
  <c r="AT40" i="14" s="1"/>
  <c r="N11" i="14"/>
  <c r="N19" i="14" s="1"/>
  <c r="I16" i="14"/>
  <c r="I24" i="14" s="1"/>
  <c r="I15" i="14"/>
  <c r="I23" i="14" s="1"/>
  <c r="J10" i="14"/>
  <c r="N12" i="14"/>
  <c r="N20" i="14" s="1"/>
  <c r="N13" i="14"/>
  <c r="N21" i="14" s="1"/>
  <c r="J47" i="14" l="1"/>
  <c r="O14" i="14"/>
  <c r="N22" i="14"/>
  <c r="AU36" i="14"/>
  <c r="AU40" i="14" s="1"/>
  <c r="O13" i="14"/>
  <c r="O21" i="14" s="1"/>
  <c r="O11" i="14"/>
  <c r="O19" i="14" s="1"/>
  <c r="J15" i="14"/>
  <c r="J23" i="14" s="1"/>
  <c r="K10" i="14"/>
  <c r="J16" i="14"/>
  <c r="J24" i="14" s="1"/>
  <c r="O12" i="14"/>
  <c r="O20" i="14" s="1"/>
  <c r="P14" i="14" l="1"/>
  <c r="O22" i="14"/>
  <c r="K47" i="14"/>
  <c r="AV36" i="14"/>
  <c r="AV40" i="14" s="1"/>
  <c r="P13" i="14"/>
  <c r="P21" i="14" s="1"/>
  <c r="P12" i="14"/>
  <c r="P20" i="14" s="1"/>
  <c r="P11" i="14"/>
  <c r="P19" i="14" s="1"/>
  <c r="K16" i="14"/>
  <c r="K24" i="14" s="1"/>
  <c r="L10" i="14"/>
  <c r="K15" i="14"/>
  <c r="K23" i="14" s="1"/>
  <c r="L47" i="14" l="1"/>
  <c r="Q14" i="14"/>
  <c r="P22" i="14"/>
  <c r="AW36" i="14"/>
  <c r="AW40" i="14" s="1"/>
  <c r="Q12" i="14"/>
  <c r="Q20" i="14" s="1"/>
  <c r="Q11" i="14"/>
  <c r="Q19" i="14" s="1"/>
  <c r="Q13" i="14"/>
  <c r="Q21" i="14" s="1"/>
  <c r="L16" i="14"/>
  <c r="L24" i="14" s="1"/>
  <c r="M10" i="14"/>
  <c r="L15" i="14"/>
  <c r="L23" i="14" s="1"/>
  <c r="R14" i="14" l="1"/>
  <c r="Q22" i="14"/>
  <c r="M47" i="14"/>
  <c r="AX36" i="14"/>
  <c r="AX40" i="14" s="1"/>
  <c r="R11" i="14"/>
  <c r="R19" i="14" s="1"/>
  <c r="R13" i="14"/>
  <c r="R21" i="14" s="1"/>
  <c r="R12" i="14"/>
  <c r="R20" i="14" s="1"/>
  <c r="N10" i="14"/>
  <c r="M16" i="14"/>
  <c r="M24" i="14" s="1"/>
  <c r="M15" i="14"/>
  <c r="M23" i="14" s="1"/>
  <c r="N47" i="14" l="1"/>
  <c r="S14" i="14"/>
  <c r="R22" i="14"/>
  <c r="AY36" i="14"/>
  <c r="AY40" i="14" s="1"/>
  <c r="S13" i="14"/>
  <c r="S21" i="14" s="1"/>
  <c r="N16" i="14"/>
  <c r="N24" i="14" s="1"/>
  <c r="N15" i="14"/>
  <c r="N23" i="14" s="1"/>
  <c r="O10" i="14"/>
  <c r="S12" i="14"/>
  <c r="S20" i="14" s="1"/>
  <c r="S11" i="14"/>
  <c r="S19" i="14" s="1"/>
  <c r="T14" i="14" l="1"/>
  <c r="S22" i="14"/>
  <c r="O47" i="14"/>
  <c r="AZ36" i="14"/>
  <c r="AZ40" i="14" s="1"/>
  <c r="T13" i="14"/>
  <c r="T21" i="14" s="1"/>
  <c r="T11" i="14"/>
  <c r="T19" i="14" s="1"/>
  <c r="O15" i="14"/>
  <c r="O23" i="14" s="1"/>
  <c r="P10" i="14"/>
  <c r="O16" i="14"/>
  <c r="O24" i="14" s="1"/>
  <c r="T12" i="14"/>
  <c r="T20" i="14" s="1"/>
  <c r="P47" i="14" l="1"/>
  <c r="U14" i="14"/>
  <c r="T22" i="14"/>
  <c r="BA36" i="14"/>
  <c r="BA40" i="14" s="1"/>
  <c r="U13" i="14"/>
  <c r="U21" i="14" s="1"/>
  <c r="U12" i="14"/>
  <c r="U20" i="14" s="1"/>
  <c r="U11" i="14"/>
  <c r="U19" i="14" s="1"/>
  <c r="P15" i="14"/>
  <c r="P23" i="14" s="1"/>
  <c r="P16" i="14"/>
  <c r="P24" i="14" s="1"/>
  <c r="Q10" i="14"/>
  <c r="Q47" i="14" l="1"/>
  <c r="V14" i="14"/>
  <c r="U22" i="14"/>
  <c r="BB36" i="14"/>
  <c r="BB40" i="14" s="1"/>
  <c r="Q16" i="14"/>
  <c r="Q24" i="14" s="1"/>
  <c r="Q15" i="14"/>
  <c r="Q23" i="14" s="1"/>
  <c r="R10" i="14"/>
  <c r="V12" i="14"/>
  <c r="V20" i="14" s="1"/>
  <c r="V11" i="14"/>
  <c r="V19" i="14" s="1"/>
  <c r="V13" i="14"/>
  <c r="V21" i="14" s="1"/>
  <c r="R47" i="14" l="1"/>
  <c r="W14" i="14"/>
  <c r="V22" i="14"/>
  <c r="BC36" i="14"/>
  <c r="BC40" i="14" s="1"/>
  <c r="W11" i="14"/>
  <c r="W19" i="14" s="1"/>
  <c r="R16" i="14"/>
  <c r="R24" i="14" s="1"/>
  <c r="R15" i="14"/>
  <c r="R23" i="14" s="1"/>
  <c r="S10" i="14"/>
  <c r="W13" i="14"/>
  <c r="W21" i="14" s="1"/>
  <c r="W12" i="14"/>
  <c r="W20" i="14" s="1"/>
  <c r="X14" i="14" l="1"/>
  <c r="W22" i="14"/>
  <c r="S47" i="14"/>
  <c r="BD36" i="14"/>
  <c r="BD40" i="14" s="1"/>
  <c r="S15" i="14"/>
  <c r="S23" i="14" s="1"/>
  <c r="T10" i="14"/>
  <c r="S16" i="14"/>
  <c r="S24" i="14" s="1"/>
  <c r="X11" i="14"/>
  <c r="X19" i="14" s="1"/>
  <c r="X12" i="14"/>
  <c r="X20" i="14" s="1"/>
  <c r="X13" i="14"/>
  <c r="X21" i="14" s="1"/>
  <c r="T47" i="14" l="1"/>
  <c r="Y14" i="14"/>
  <c r="X22" i="14"/>
  <c r="BE36" i="14"/>
  <c r="BE40" i="14" s="1"/>
  <c r="Y13" i="14"/>
  <c r="Y21" i="14" s="1"/>
  <c r="Y11" i="14"/>
  <c r="Y19" i="14" s="1"/>
  <c r="Y12" i="14"/>
  <c r="Y20" i="14" s="1"/>
  <c r="T16" i="14"/>
  <c r="T24" i="14" s="1"/>
  <c r="T15" i="14"/>
  <c r="T23" i="14" s="1"/>
  <c r="U10" i="14"/>
  <c r="Z14" i="14" l="1"/>
  <c r="Y22" i="14"/>
  <c r="U47" i="14"/>
  <c r="BF36" i="14"/>
  <c r="BF40" i="14" s="1"/>
  <c r="V10" i="14"/>
  <c r="U16" i="14"/>
  <c r="U24" i="14" s="1"/>
  <c r="U15" i="14"/>
  <c r="U23" i="14" s="1"/>
  <c r="Z11" i="14"/>
  <c r="Z19" i="14" s="1"/>
  <c r="Z12" i="14"/>
  <c r="Z20" i="14" s="1"/>
  <c r="Z13" i="14"/>
  <c r="Z21" i="14" s="1"/>
  <c r="V47" i="14" l="1"/>
  <c r="AA14" i="14"/>
  <c r="Z22" i="14"/>
  <c r="BG36" i="14"/>
  <c r="BG40" i="14" s="1"/>
  <c r="V16" i="14"/>
  <c r="V24" i="14" s="1"/>
  <c r="V15" i="14"/>
  <c r="V23" i="14" s="1"/>
  <c r="W10" i="14"/>
  <c r="AA13" i="14"/>
  <c r="AA21" i="14" s="1"/>
  <c r="AA11" i="14"/>
  <c r="AA19" i="14" s="1"/>
  <c r="AA12" i="14"/>
  <c r="AA20" i="14" s="1"/>
  <c r="W47" i="14" l="1"/>
  <c r="AB14" i="14"/>
  <c r="AA22" i="14"/>
  <c r="BH36" i="14"/>
  <c r="BH40" i="14" s="1"/>
  <c r="AB11" i="14"/>
  <c r="AB19" i="14" s="1"/>
  <c r="W15" i="14"/>
  <c r="W23" i="14" s="1"/>
  <c r="X10" i="14"/>
  <c r="W16" i="14"/>
  <c r="W24" i="14" s="1"/>
  <c r="AB12" i="14"/>
  <c r="AB20" i="14" s="1"/>
  <c r="AB13" i="14"/>
  <c r="AB21" i="14" s="1"/>
  <c r="X47" i="14" l="1"/>
  <c r="AC14" i="14"/>
  <c r="AB22" i="14"/>
  <c r="BI36" i="14"/>
  <c r="BI40" i="14" s="1"/>
  <c r="AC13" i="14"/>
  <c r="AC21" i="14" s="1"/>
  <c r="X16" i="14"/>
  <c r="X24" i="14" s="1"/>
  <c r="X15" i="14"/>
  <c r="X23" i="14" s="1"/>
  <c r="Y10" i="14"/>
  <c r="AC11" i="14"/>
  <c r="AC19" i="14" s="1"/>
  <c r="AC12" i="14"/>
  <c r="AC20" i="14" s="1"/>
  <c r="AD14" i="14" l="1"/>
  <c r="AC22" i="14"/>
  <c r="Y47" i="14"/>
  <c r="BJ36" i="14"/>
  <c r="BJ40" i="14" s="1"/>
  <c r="AD13" i="14"/>
  <c r="AD21" i="14" s="1"/>
  <c r="AD12" i="14"/>
  <c r="AD20" i="14" s="1"/>
  <c r="Y16" i="14"/>
  <c r="Y24" i="14" s="1"/>
  <c r="Y15" i="14"/>
  <c r="Y23" i="14" s="1"/>
  <c r="Z10" i="14"/>
  <c r="AD11" i="14"/>
  <c r="AD19" i="14" s="1"/>
  <c r="Z47" i="14" l="1"/>
  <c r="AE14" i="14"/>
  <c r="AD22" i="14"/>
  <c r="BK36" i="14"/>
  <c r="BK40" i="14" s="1"/>
  <c r="Z16" i="14"/>
  <c r="Z24" i="14" s="1"/>
  <c r="AA10" i="14"/>
  <c r="Z15" i="14"/>
  <c r="Z23" i="14" s="1"/>
  <c r="AE12" i="14"/>
  <c r="AE20" i="14" s="1"/>
  <c r="AE13" i="14"/>
  <c r="AE21" i="14" s="1"/>
  <c r="AE11" i="14"/>
  <c r="AE19" i="14" s="1"/>
  <c r="AA47" i="14" l="1"/>
  <c r="AF14" i="14"/>
  <c r="AE22" i="14"/>
  <c r="BL36" i="14"/>
  <c r="BL40" i="14" s="1"/>
  <c r="AF11" i="14"/>
  <c r="AF19" i="14" s="1"/>
  <c r="AF12" i="14"/>
  <c r="AF20" i="14" s="1"/>
  <c r="AF13" i="14"/>
  <c r="AF21" i="14" s="1"/>
  <c r="AA16" i="14"/>
  <c r="AA24" i="14" s="1"/>
  <c r="AA15" i="14"/>
  <c r="AA23" i="14" s="1"/>
  <c r="AB10" i="14"/>
  <c r="AB47" i="14" l="1"/>
  <c r="AG14" i="14"/>
  <c r="AF22" i="14"/>
  <c r="BM36" i="14"/>
  <c r="BM40" i="14" s="1"/>
  <c r="AG13" i="14"/>
  <c r="AG21" i="14" s="1"/>
  <c r="AG11" i="14"/>
  <c r="AG19" i="14" s="1"/>
  <c r="AB16" i="14"/>
  <c r="AB24" i="14" s="1"/>
  <c r="AB15" i="14"/>
  <c r="AB23" i="14" s="1"/>
  <c r="AC10" i="14"/>
  <c r="AG12" i="14"/>
  <c r="AG20" i="14" s="1"/>
  <c r="AH14" i="14" l="1"/>
  <c r="AG22" i="14"/>
  <c r="AC47" i="14"/>
  <c r="BN36" i="14"/>
  <c r="BN40" i="14" s="1"/>
  <c r="AH12" i="14"/>
  <c r="AH20" i="14" s="1"/>
  <c r="AD10" i="14"/>
  <c r="AC16" i="14"/>
  <c r="AC24" i="14" s="1"/>
  <c r="AC15" i="14"/>
  <c r="AC23" i="14" s="1"/>
  <c r="AH13" i="14"/>
  <c r="AH21" i="14" s="1"/>
  <c r="AH11" i="14"/>
  <c r="AH19" i="14" s="1"/>
  <c r="AD47" i="14" l="1"/>
  <c r="AI14" i="14"/>
  <c r="AH22" i="14"/>
  <c r="AE10" i="14"/>
  <c r="AD15" i="14"/>
  <c r="AD23" i="14" s="1"/>
  <c r="AD16" i="14"/>
  <c r="AD24" i="14" s="1"/>
  <c r="AI12" i="14"/>
  <c r="AI20" i="14" s="1"/>
  <c r="AI11" i="14"/>
  <c r="AI19" i="14" s="1"/>
  <c r="AI13" i="14"/>
  <c r="AI21" i="14" s="1"/>
  <c r="AJ14" i="14" l="1"/>
  <c r="AI22" i="14"/>
  <c r="AE47" i="14"/>
  <c r="AJ13" i="14"/>
  <c r="AJ21" i="14" s="1"/>
  <c r="AJ12" i="14"/>
  <c r="AJ20" i="14" s="1"/>
  <c r="AE15" i="14"/>
  <c r="AE23" i="14" s="1"/>
  <c r="AE16" i="14"/>
  <c r="AE24" i="14" s="1"/>
  <c r="AF10" i="14"/>
  <c r="AJ11" i="14"/>
  <c r="AJ19" i="14" s="1"/>
  <c r="AF47" i="14" l="1"/>
  <c r="AK14" i="14"/>
  <c r="AJ22" i="14"/>
  <c r="AG10" i="14"/>
  <c r="AF16" i="14"/>
  <c r="AF24" i="14" s="1"/>
  <c r="AF15" i="14"/>
  <c r="AF23" i="14" s="1"/>
  <c r="AK12" i="14"/>
  <c r="AK20" i="14" s="1"/>
  <c r="AK13" i="14"/>
  <c r="AK21" i="14" s="1"/>
  <c r="AK11" i="14"/>
  <c r="AK19" i="14" s="1"/>
  <c r="AL14" i="14" l="1"/>
  <c r="AK22" i="14"/>
  <c r="AG47" i="14"/>
  <c r="AL11" i="14"/>
  <c r="AL19" i="14" s="1"/>
  <c r="AL12" i="14"/>
  <c r="AL20" i="14" s="1"/>
  <c r="AG16" i="14"/>
  <c r="AG24" i="14" s="1"/>
  <c r="AG15" i="14"/>
  <c r="AG23" i="14" s="1"/>
  <c r="AH10" i="14"/>
  <c r="AL13" i="14"/>
  <c r="AL21" i="14" s="1"/>
  <c r="AH47" i="14" l="1"/>
  <c r="AM14" i="14"/>
  <c r="AL22" i="14"/>
  <c r="AM12" i="14"/>
  <c r="AM20" i="14" s="1"/>
  <c r="AH16" i="14"/>
  <c r="AH24" i="14" s="1"/>
  <c r="AH15" i="14"/>
  <c r="AH23" i="14" s="1"/>
  <c r="AI10" i="14"/>
  <c r="AM11" i="14"/>
  <c r="AM19" i="14" s="1"/>
  <c r="AM13" i="14"/>
  <c r="AM21" i="14" s="1"/>
  <c r="AI47" i="14" l="1"/>
  <c r="AN14" i="14"/>
  <c r="AM22" i="14"/>
  <c r="AN13" i="14"/>
  <c r="AN21" i="14" s="1"/>
  <c r="AN12" i="14"/>
  <c r="AN20" i="14" s="1"/>
  <c r="AI16" i="14"/>
  <c r="AI24" i="14" s="1"/>
  <c r="AI15" i="14"/>
  <c r="AI23" i="14" s="1"/>
  <c r="AJ10" i="14"/>
  <c r="AN11" i="14"/>
  <c r="AN19" i="14" s="1"/>
  <c r="AO14" i="14" l="1"/>
  <c r="AN22" i="14"/>
  <c r="AJ47" i="14"/>
  <c r="AJ16" i="14"/>
  <c r="AJ24" i="14" s="1"/>
  <c r="AK10" i="14"/>
  <c r="AJ15" i="14"/>
  <c r="AJ23" i="14" s="1"/>
  <c r="AO12" i="14"/>
  <c r="AO20" i="14" s="1"/>
  <c r="AO13" i="14"/>
  <c r="AO21" i="14" s="1"/>
  <c r="AO11" i="14"/>
  <c r="AO19" i="14" s="1"/>
  <c r="AP14" i="14" l="1"/>
  <c r="AO22" i="14"/>
  <c r="AK47" i="14"/>
  <c r="AP11" i="14"/>
  <c r="AP19" i="14" s="1"/>
  <c r="AP12" i="14"/>
  <c r="AP20" i="14" s="1"/>
  <c r="AP13" i="14"/>
  <c r="AP21" i="14" s="1"/>
  <c r="AL10" i="14"/>
  <c r="AK15" i="14"/>
  <c r="AK23" i="14" s="1"/>
  <c r="AK16" i="14"/>
  <c r="AK24" i="14" s="1"/>
  <c r="AL47" i="14" l="1"/>
  <c r="AQ14" i="14"/>
  <c r="AP22" i="14"/>
  <c r="AQ12" i="14"/>
  <c r="AQ20" i="14" s="1"/>
  <c r="AM10" i="14"/>
  <c r="AL15" i="14"/>
  <c r="AL23" i="14" s="1"/>
  <c r="AL16" i="14"/>
  <c r="AL24" i="14" s="1"/>
  <c r="AQ13" i="14"/>
  <c r="AQ21" i="14" s="1"/>
  <c r="AQ11" i="14"/>
  <c r="AQ19" i="14" s="1"/>
  <c r="AR14" i="14" l="1"/>
  <c r="AQ22" i="14"/>
  <c r="AM47" i="14"/>
  <c r="AR11" i="14"/>
  <c r="AR19" i="14" s="1"/>
  <c r="AR13" i="14"/>
  <c r="AR21" i="14" s="1"/>
  <c r="AM15" i="14"/>
  <c r="AM23" i="14" s="1"/>
  <c r="AM16" i="14"/>
  <c r="AM24" i="14" s="1"/>
  <c r="AN10" i="14"/>
  <c r="AR12" i="14"/>
  <c r="AR20" i="14" s="1"/>
  <c r="AN47" i="14" l="1"/>
  <c r="AS14" i="14"/>
  <c r="AR22" i="14"/>
  <c r="AS12" i="14"/>
  <c r="AS20" i="14" s="1"/>
  <c r="AN16" i="14"/>
  <c r="AN24" i="14" s="1"/>
  <c r="AN15" i="14"/>
  <c r="AN23" i="14" s="1"/>
  <c r="AO10" i="14"/>
  <c r="AS11" i="14"/>
  <c r="AS19" i="14" s="1"/>
  <c r="AS13" i="14"/>
  <c r="AS21" i="14" s="1"/>
  <c r="AO47" i="14" l="1"/>
  <c r="AT14" i="14"/>
  <c r="AS22" i="14"/>
  <c r="AT12" i="14"/>
  <c r="AT20" i="14" s="1"/>
  <c r="AT13" i="14"/>
  <c r="AT21" i="14" s="1"/>
  <c r="AO16" i="14"/>
  <c r="AO24" i="14" s="1"/>
  <c r="AP10" i="14"/>
  <c r="AO15" i="14"/>
  <c r="AO23" i="14" s="1"/>
  <c r="AT11" i="14"/>
  <c r="AT19" i="14" s="1"/>
  <c r="AP47" i="14" l="1"/>
  <c r="AU14" i="14"/>
  <c r="AT22" i="14"/>
  <c r="AU11" i="14"/>
  <c r="AU19" i="14" s="1"/>
  <c r="AU12" i="14"/>
  <c r="AU20" i="14" s="1"/>
  <c r="AU13" i="14"/>
  <c r="AU21" i="14" s="1"/>
  <c r="AP16" i="14"/>
  <c r="AP24" i="14" s="1"/>
  <c r="AP15" i="14"/>
  <c r="AP23" i="14" s="1"/>
  <c r="AQ10" i="14"/>
  <c r="AV14" i="14" l="1"/>
  <c r="AU22" i="14"/>
  <c r="AQ47" i="14"/>
  <c r="AV13" i="14"/>
  <c r="AV21" i="14" s="1"/>
  <c r="AV11" i="14"/>
  <c r="AV19" i="14" s="1"/>
  <c r="AQ16" i="14"/>
  <c r="AQ24" i="14" s="1"/>
  <c r="AR10" i="14"/>
  <c r="AQ15" i="14"/>
  <c r="AQ23" i="14" s="1"/>
  <c r="AV12" i="14"/>
  <c r="AV20" i="14" s="1"/>
  <c r="AR47" i="14" l="1"/>
  <c r="AW14" i="14"/>
  <c r="AV22" i="14"/>
  <c r="AW12" i="14"/>
  <c r="AW20" i="14" s="1"/>
  <c r="AW11" i="14"/>
  <c r="AW19" i="14" s="1"/>
  <c r="AR16" i="14"/>
  <c r="AR24" i="14" s="1"/>
  <c r="AS10" i="14"/>
  <c r="AR15" i="14"/>
  <c r="AR23" i="14" s="1"/>
  <c r="AW13" i="14"/>
  <c r="AW21" i="14" s="1"/>
  <c r="AS47" i="14" l="1"/>
  <c r="AX14" i="14"/>
  <c r="AW22" i="14"/>
  <c r="AX13" i="14"/>
  <c r="AX21" i="14" s="1"/>
  <c r="AX12" i="14"/>
  <c r="AX20" i="14" s="1"/>
  <c r="AX11" i="14"/>
  <c r="AX19" i="14" s="1"/>
  <c r="AS15" i="14"/>
  <c r="AS23" i="14" s="1"/>
  <c r="AT10" i="14"/>
  <c r="AS16" i="14"/>
  <c r="AS24" i="14" s="1"/>
  <c r="AY14" i="14" l="1"/>
  <c r="AX22" i="14"/>
  <c r="AT47" i="14"/>
  <c r="AY11" i="14"/>
  <c r="AY19" i="14" s="1"/>
  <c r="AY13" i="14"/>
  <c r="AY21" i="14" s="1"/>
  <c r="AU10" i="14"/>
  <c r="AT16" i="14"/>
  <c r="AT24" i="14" s="1"/>
  <c r="AT15" i="14"/>
  <c r="AT23" i="14" s="1"/>
  <c r="AY12" i="14"/>
  <c r="AY20" i="14" s="1"/>
  <c r="AU47" i="14" l="1"/>
  <c r="AZ14" i="14"/>
  <c r="AY22" i="14"/>
  <c r="AZ11" i="14"/>
  <c r="AZ19" i="14" s="1"/>
  <c r="AZ12" i="14"/>
  <c r="AZ20" i="14" s="1"/>
  <c r="AU15" i="14"/>
  <c r="AU23" i="14" s="1"/>
  <c r="AV10" i="14"/>
  <c r="AU16" i="14"/>
  <c r="AU24" i="14" s="1"/>
  <c r="AZ13" i="14"/>
  <c r="AZ21" i="14" s="1"/>
  <c r="AV47" i="14" l="1"/>
  <c r="BA14" i="14"/>
  <c r="AZ22" i="14"/>
  <c r="BA11" i="14"/>
  <c r="BA19" i="14" s="1"/>
  <c r="BA13" i="14"/>
  <c r="BA21" i="14" s="1"/>
  <c r="BA12" i="14"/>
  <c r="BA20" i="14" s="1"/>
  <c r="AV15" i="14"/>
  <c r="AV23" i="14" s="1"/>
  <c r="AV16" i="14"/>
  <c r="AV24" i="14" s="1"/>
  <c r="AW10" i="14"/>
  <c r="BB14" i="14" l="1"/>
  <c r="BA22" i="14"/>
  <c r="AW47" i="14"/>
  <c r="BB12" i="14"/>
  <c r="BB20" i="14" s="1"/>
  <c r="BB11" i="14"/>
  <c r="BB19" i="14" s="1"/>
  <c r="AW16" i="14"/>
  <c r="AW24" i="14" s="1"/>
  <c r="AX10" i="14"/>
  <c r="AW15" i="14"/>
  <c r="AW23" i="14" s="1"/>
  <c r="BB13" i="14"/>
  <c r="BB21" i="14" s="1"/>
  <c r="AX47" i="14" l="1"/>
  <c r="BC14" i="14"/>
  <c r="BB22" i="14"/>
  <c r="BC13" i="14"/>
  <c r="BC21" i="14" s="1"/>
  <c r="BC11" i="14"/>
  <c r="BC19" i="14" s="1"/>
  <c r="BC12" i="14"/>
  <c r="BC20" i="14" s="1"/>
  <c r="AX16" i="14"/>
  <c r="AX24" i="14" s="1"/>
  <c r="AX15" i="14"/>
  <c r="AX23" i="14" s="1"/>
  <c r="AY10" i="14"/>
  <c r="BD14" i="14" l="1"/>
  <c r="BC22" i="14"/>
  <c r="AY47" i="14"/>
  <c r="BD12" i="14"/>
  <c r="BD20" i="14" s="1"/>
  <c r="BD13" i="14"/>
  <c r="BD21" i="14" s="1"/>
  <c r="AZ10" i="14"/>
  <c r="AY16" i="14"/>
  <c r="AY24" i="14" s="1"/>
  <c r="AY15" i="14"/>
  <c r="AY23" i="14" s="1"/>
  <c r="BD11" i="14"/>
  <c r="BD19" i="14" s="1"/>
  <c r="AZ47" i="14" l="1"/>
  <c r="BE14" i="14"/>
  <c r="BD22" i="14"/>
  <c r="BE11" i="14"/>
  <c r="BE19" i="14" s="1"/>
  <c r="AZ16" i="14"/>
  <c r="AZ24" i="14" s="1"/>
  <c r="BA10" i="14"/>
  <c r="AZ15" i="14"/>
  <c r="AZ23" i="14" s="1"/>
  <c r="BE13" i="14"/>
  <c r="BE21" i="14" s="1"/>
  <c r="BE12" i="14"/>
  <c r="BE20" i="14" s="1"/>
  <c r="BA47" i="14" l="1"/>
  <c r="BF14" i="14"/>
  <c r="BE22" i="14"/>
  <c r="BF11" i="14"/>
  <c r="BF19" i="14" s="1"/>
  <c r="BF12" i="14"/>
  <c r="BF20" i="14" s="1"/>
  <c r="BA15" i="14"/>
  <c r="BA23" i="14" s="1"/>
  <c r="BB10" i="14"/>
  <c r="BA16" i="14"/>
  <c r="BA24" i="14" s="1"/>
  <c r="BF13" i="14"/>
  <c r="BF21" i="14" s="1"/>
  <c r="BB47" i="14" l="1"/>
  <c r="BG14" i="14"/>
  <c r="BF22" i="14"/>
  <c r="BG11" i="14"/>
  <c r="BG19" i="14" s="1"/>
  <c r="BG13" i="14"/>
  <c r="BG21" i="14" s="1"/>
  <c r="BG12" i="14"/>
  <c r="BG20" i="14" s="1"/>
  <c r="BC10" i="14"/>
  <c r="BB16" i="14"/>
  <c r="BB24" i="14" s="1"/>
  <c r="BB15" i="14"/>
  <c r="BB23" i="14" s="1"/>
  <c r="BC47" i="14" l="1"/>
  <c r="BH14" i="14"/>
  <c r="BG22" i="14"/>
  <c r="BC15" i="14"/>
  <c r="BC23" i="14" s="1"/>
  <c r="BC16" i="14"/>
  <c r="BC24" i="14" s="1"/>
  <c r="BD10" i="14"/>
  <c r="BH12" i="14"/>
  <c r="BH20" i="14" s="1"/>
  <c r="BH11" i="14"/>
  <c r="BH19" i="14" s="1"/>
  <c r="BH13" i="14"/>
  <c r="BH21" i="14" s="1"/>
  <c r="BD47" i="14" l="1"/>
  <c r="BI14" i="14"/>
  <c r="BH22" i="14"/>
  <c r="BI13" i="14"/>
  <c r="BI21" i="14" s="1"/>
  <c r="BI12" i="14"/>
  <c r="BI20" i="14" s="1"/>
  <c r="BI11" i="14"/>
  <c r="BI19" i="14" s="1"/>
  <c r="BD15" i="14"/>
  <c r="BD23" i="14" s="1"/>
  <c r="BE10" i="14"/>
  <c r="BD16" i="14"/>
  <c r="BD24" i="14" s="1"/>
  <c r="BJ14" i="14" l="1"/>
  <c r="BI22" i="14"/>
  <c r="BE47" i="14"/>
  <c r="BJ11" i="14"/>
  <c r="BJ19" i="14" s="1"/>
  <c r="BJ13" i="14"/>
  <c r="BJ21" i="14" s="1"/>
  <c r="BE16" i="14"/>
  <c r="BE24" i="14" s="1"/>
  <c r="BF10" i="14"/>
  <c r="BE15" i="14"/>
  <c r="BE23" i="14" s="1"/>
  <c r="BJ12" i="14"/>
  <c r="BJ20" i="14" s="1"/>
  <c r="BF47" i="14" l="1"/>
  <c r="BK14" i="14"/>
  <c r="BJ22" i="14"/>
  <c r="BK11" i="14"/>
  <c r="BK19" i="14" s="1"/>
  <c r="BK12" i="14"/>
  <c r="BK20" i="14" s="1"/>
  <c r="BK13" i="14"/>
  <c r="BK21" i="14" s="1"/>
  <c r="BF16" i="14"/>
  <c r="BF24" i="14" s="1"/>
  <c r="BG10" i="14"/>
  <c r="BF15" i="14"/>
  <c r="BF23" i="14" s="1"/>
  <c r="BL14" i="14" l="1"/>
  <c r="BK22" i="14"/>
  <c r="BG47" i="14"/>
  <c r="BL13" i="14"/>
  <c r="BL21" i="14" s="1"/>
  <c r="BL11" i="14"/>
  <c r="BL19" i="14" s="1"/>
  <c r="BG16" i="14"/>
  <c r="BG24" i="14" s="1"/>
  <c r="BG15" i="14"/>
  <c r="BG23" i="14" s="1"/>
  <c r="BH10" i="14"/>
  <c r="BL12" i="14"/>
  <c r="BL20" i="14" s="1"/>
  <c r="BH47" i="14" l="1"/>
  <c r="BM14" i="14"/>
  <c r="BL22" i="14"/>
  <c r="BM11" i="14"/>
  <c r="BM19" i="14" s="1"/>
  <c r="BH16" i="14"/>
  <c r="BH24" i="14" s="1"/>
  <c r="BH15" i="14"/>
  <c r="BH23" i="14" s="1"/>
  <c r="BI10" i="14"/>
  <c r="BM13" i="14"/>
  <c r="BM21" i="14" s="1"/>
  <c r="BM12" i="14"/>
  <c r="BM20" i="14" s="1"/>
  <c r="BI47" i="14" l="1"/>
  <c r="BN14" i="14"/>
  <c r="BM22" i="14"/>
  <c r="BN11" i="14"/>
  <c r="BN19" i="14" s="1"/>
  <c r="BI15" i="14"/>
  <c r="BI23" i="14" s="1"/>
  <c r="BI16" i="14"/>
  <c r="BI24" i="14" s="1"/>
  <c r="BJ10" i="14"/>
  <c r="BN12" i="14"/>
  <c r="BN20" i="14" s="1"/>
  <c r="BN13" i="14"/>
  <c r="BN21" i="14" s="1"/>
  <c r="BJ47" i="14" l="1"/>
  <c r="BO14" i="14"/>
  <c r="BN22" i="14"/>
  <c r="BO11" i="14"/>
  <c r="BO19" i="14" s="1"/>
  <c r="BO13" i="14"/>
  <c r="BO21" i="14" s="1"/>
  <c r="BK10" i="14"/>
  <c r="BJ16" i="14"/>
  <c r="BJ24" i="14" s="1"/>
  <c r="BJ15" i="14"/>
  <c r="BJ23" i="14" s="1"/>
  <c r="BO12" i="14"/>
  <c r="BO20" i="14" s="1"/>
  <c r="BK47" i="14" l="1"/>
  <c r="BP14" i="14"/>
  <c r="BO22" i="14"/>
  <c r="BP12" i="14"/>
  <c r="BP20" i="14" s="1"/>
  <c r="BK15" i="14"/>
  <c r="BK23" i="14" s="1"/>
  <c r="BL10" i="14"/>
  <c r="BK16" i="14"/>
  <c r="BK24" i="14" s="1"/>
  <c r="BP13" i="14"/>
  <c r="BP21" i="14" s="1"/>
  <c r="BP11" i="14"/>
  <c r="BP19" i="14" s="1"/>
  <c r="BL47" i="14" l="1"/>
  <c r="BQ14" i="14"/>
  <c r="BP22" i="14"/>
  <c r="BQ12" i="14"/>
  <c r="BQ20" i="14" s="1"/>
  <c r="BQ11" i="14"/>
  <c r="BQ19" i="14" s="1"/>
  <c r="BM10" i="14"/>
  <c r="BL15" i="14"/>
  <c r="BL23" i="14" s="1"/>
  <c r="BL16" i="14"/>
  <c r="BL24" i="14" s="1"/>
  <c r="BQ13" i="14"/>
  <c r="BQ21" i="14" s="1"/>
  <c r="BM47" i="14" l="1"/>
  <c r="BR14" i="14"/>
  <c r="BQ22" i="14"/>
  <c r="BR13" i="14"/>
  <c r="BR21" i="14" s="1"/>
  <c r="BM16" i="14"/>
  <c r="BM24" i="14" s="1"/>
  <c r="BN10" i="14"/>
  <c r="BM15" i="14"/>
  <c r="BM23" i="14" s="1"/>
  <c r="BR11" i="14"/>
  <c r="BR19" i="14" s="1"/>
  <c r="BR12" i="14"/>
  <c r="BR20" i="14" s="1"/>
  <c r="BN47" i="14" l="1"/>
  <c r="BS14" i="14"/>
  <c r="BR22" i="14"/>
  <c r="BS12" i="14"/>
  <c r="BS20" i="14" s="1"/>
  <c r="BS13" i="14"/>
  <c r="BS21" i="14" s="1"/>
  <c r="BO10" i="14"/>
  <c r="BN16" i="14"/>
  <c r="BN24" i="14" s="1"/>
  <c r="BN15" i="14"/>
  <c r="BN23" i="14" s="1"/>
  <c r="BS11" i="14"/>
  <c r="BS19" i="14" s="1"/>
  <c r="BO47" i="14" l="1"/>
  <c r="BT14" i="14"/>
  <c r="BS22" i="14"/>
  <c r="BO16" i="14"/>
  <c r="BO24" i="14" s="1"/>
  <c r="BO15" i="14"/>
  <c r="BO23" i="14" s="1"/>
  <c r="BP10" i="14"/>
  <c r="BT13" i="14"/>
  <c r="BT21" i="14" s="1"/>
  <c r="BT12" i="14"/>
  <c r="BT20" i="14" s="1"/>
  <c r="BT11" i="14"/>
  <c r="BT19" i="14" s="1"/>
  <c r="BP47" i="14" l="1"/>
  <c r="BU14" i="14"/>
  <c r="BT22" i="14"/>
  <c r="BU11" i="14"/>
  <c r="BU19" i="14" s="1"/>
  <c r="BU13" i="14"/>
  <c r="BU21" i="14" s="1"/>
  <c r="BP15" i="14"/>
  <c r="BP23" i="14" s="1"/>
  <c r="BQ10" i="14"/>
  <c r="BP16" i="14"/>
  <c r="BP24" i="14" s="1"/>
  <c r="BU12" i="14"/>
  <c r="BU20" i="14" s="1"/>
  <c r="BQ47" i="14" l="1"/>
  <c r="BV14" i="14"/>
  <c r="BU22" i="14"/>
  <c r="BV12" i="14"/>
  <c r="BV20" i="14" s="1"/>
  <c r="BV13" i="14"/>
  <c r="BV21" i="14" s="1"/>
  <c r="BV11" i="14"/>
  <c r="BV19" i="14" s="1"/>
  <c r="BR10" i="14"/>
  <c r="BQ16" i="14"/>
  <c r="BQ24" i="14" s="1"/>
  <c r="BQ15" i="14"/>
  <c r="BQ23" i="14" s="1"/>
  <c r="BR47" i="14" l="1"/>
  <c r="BW14" i="14"/>
  <c r="BV22" i="14"/>
  <c r="BW13" i="14"/>
  <c r="BW21" i="14" s="1"/>
  <c r="BR15" i="14"/>
  <c r="BR23" i="14" s="1"/>
  <c r="BS10" i="14"/>
  <c r="BR16" i="14"/>
  <c r="BR24" i="14" s="1"/>
  <c r="BW11" i="14"/>
  <c r="BW19" i="14" s="1"/>
  <c r="BW12" i="14"/>
  <c r="BW20" i="14" s="1"/>
  <c r="BS47" i="14" l="1"/>
  <c r="BX14" i="14"/>
  <c r="BW22" i="14"/>
  <c r="BX12" i="14"/>
  <c r="BX20" i="14" s="1"/>
  <c r="BX13" i="14"/>
  <c r="BX21" i="14" s="1"/>
  <c r="BS15" i="14"/>
  <c r="BS23" i="14" s="1"/>
  <c r="BS16" i="14"/>
  <c r="BS24" i="14" s="1"/>
  <c r="BT10" i="14"/>
  <c r="BX11" i="14"/>
  <c r="BX19" i="14" s="1"/>
  <c r="BT47" i="14" l="1"/>
  <c r="BY14" i="14"/>
  <c r="BX22" i="14"/>
  <c r="BY11" i="14"/>
  <c r="BY19" i="14" s="1"/>
  <c r="BT15" i="14"/>
  <c r="BT23" i="14" s="1"/>
  <c r="BU10" i="14"/>
  <c r="BT16" i="14"/>
  <c r="BT24" i="14" s="1"/>
  <c r="BY12" i="14"/>
  <c r="BY20" i="14" s="1"/>
  <c r="BY13" i="14"/>
  <c r="BY21" i="14" s="1"/>
  <c r="BU47" i="14" l="1"/>
  <c r="BZ14" i="14"/>
  <c r="BY22" i="14"/>
  <c r="BZ11" i="14"/>
  <c r="BZ19" i="14" s="1"/>
  <c r="BZ13" i="14"/>
  <c r="BZ21" i="14" s="1"/>
  <c r="BU16" i="14"/>
  <c r="BU24" i="14" s="1"/>
  <c r="BU15" i="14"/>
  <c r="BU23" i="14" s="1"/>
  <c r="BV10" i="14"/>
  <c r="BZ12" i="14"/>
  <c r="BZ20" i="14" s="1"/>
  <c r="CA14" i="14" l="1"/>
  <c r="BZ22" i="14"/>
  <c r="BV47" i="14"/>
  <c r="CA11" i="14"/>
  <c r="CA19" i="14" s="1"/>
  <c r="CA12" i="14"/>
  <c r="CA20" i="14" s="1"/>
  <c r="CA13" i="14"/>
  <c r="CA21" i="14" s="1"/>
  <c r="BV16" i="14"/>
  <c r="BV24" i="14" s="1"/>
  <c r="BV15" i="14"/>
  <c r="BV23" i="14" s="1"/>
  <c r="BW10" i="14"/>
  <c r="BW47" i="14" l="1"/>
  <c r="CB14" i="14"/>
  <c r="CA22" i="14"/>
  <c r="CB13" i="14"/>
  <c r="CB21" i="14" s="1"/>
  <c r="CB11" i="14"/>
  <c r="CB19" i="14" s="1"/>
  <c r="BW16" i="14"/>
  <c r="BW24" i="14" s="1"/>
  <c r="BX10" i="14"/>
  <c r="BW15" i="14"/>
  <c r="BW23" i="14" s="1"/>
  <c r="CB12" i="14"/>
  <c r="CB20" i="14" s="1"/>
  <c r="BX47" i="14" l="1"/>
  <c r="CC14" i="14"/>
  <c r="CB22" i="14"/>
  <c r="CC13" i="14"/>
  <c r="CC21" i="14" s="1"/>
  <c r="CC12" i="14"/>
  <c r="CC20" i="14" s="1"/>
  <c r="CC11" i="14"/>
  <c r="CC19" i="14" s="1"/>
  <c r="BX16" i="14"/>
  <c r="BX24" i="14" s="1"/>
  <c r="BY10" i="14"/>
  <c r="BX15" i="14"/>
  <c r="BX23" i="14" s="1"/>
  <c r="CD14" i="14" l="1"/>
  <c r="CC22" i="14"/>
  <c r="BY47" i="14"/>
  <c r="BZ10" i="14"/>
  <c r="BY16" i="14"/>
  <c r="BY24" i="14" s="1"/>
  <c r="BY15" i="14"/>
  <c r="BY23" i="14" s="1"/>
  <c r="CD12" i="14"/>
  <c r="CD20" i="14" s="1"/>
  <c r="CD11" i="14"/>
  <c r="CD19" i="14" s="1"/>
  <c r="CD13" i="14"/>
  <c r="CD21" i="14" s="1"/>
  <c r="BZ47" i="14" l="1"/>
  <c r="CE14" i="14"/>
  <c r="CD22" i="14"/>
  <c r="CE11" i="14"/>
  <c r="CE19" i="14" s="1"/>
  <c r="CE13" i="14"/>
  <c r="CE21" i="14" s="1"/>
  <c r="CE12" i="14"/>
  <c r="CE20" i="14" s="1"/>
  <c r="BZ15" i="14"/>
  <c r="BZ23" i="14" s="1"/>
  <c r="CA10" i="14"/>
  <c r="BZ16" i="14"/>
  <c r="BZ24" i="14" s="1"/>
  <c r="CF14" i="14" l="1"/>
  <c r="CE22" i="14"/>
  <c r="CA47" i="14"/>
  <c r="CB10" i="14"/>
  <c r="CA16" i="14"/>
  <c r="CA24" i="14" s="1"/>
  <c r="CA15" i="14"/>
  <c r="CA23" i="14" s="1"/>
  <c r="CF12" i="14"/>
  <c r="CF20" i="14" s="1"/>
  <c r="CF11" i="14"/>
  <c r="CF19" i="14" s="1"/>
  <c r="CF13" i="14"/>
  <c r="CF21" i="14" s="1"/>
  <c r="CB47" i="14" l="1"/>
  <c r="CG14" i="14"/>
  <c r="CF22" i="14"/>
  <c r="CG12" i="14"/>
  <c r="CG20" i="14" s="1"/>
  <c r="CB16" i="14"/>
  <c r="CB24" i="14" s="1"/>
  <c r="CB15" i="14"/>
  <c r="CB23" i="14" s="1"/>
  <c r="CC10" i="14"/>
  <c r="CG13" i="14"/>
  <c r="CG21" i="14" s="1"/>
  <c r="CG11" i="14"/>
  <c r="CG19" i="14" s="1"/>
  <c r="CC47" i="14" l="1"/>
  <c r="CH14" i="14"/>
  <c r="CG22" i="14"/>
  <c r="CC16" i="14"/>
  <c r="CC24" i="14" s="1"/>
  <c r="CD10" i="14"/>
  <c r="CC15" i="14"/>
  <c r="CC23" i="14" s="1"/>
  <c r="CH12" i="14"/>
  <c r="CH20" i="14" s="1"/>
  <c r="CH11" i="14"/>
  <c r="CH19" i="14" s="1"/>
  <c r="CH13" i="14"/>
  <c r="CH21" i="14" s="1"/>
  <c r="CI14" i="14" l="1"/>
  <c r="CH22" i="14"/>
  <c r="CD47" i="14"/>
  <c r="CI13" i="14"/>
  <c r="CI21" i="14" s="1"/>
  <c r="CI12" i="14"/>
  <c r="CI20" i="14" s="1"/>
  <c r="CI11" i="14"/>
  <c r="CI19" i="14" s="1"/>
  <c r="CD16" i="14"/>
  <c r="CD24" i="14" s="1"/>
  <c r="CD15" i="14"/>
  <c r="CD23" i="14" s="1"/>
  <c r="CE10" i="14"/>
  <c r="CE47" i="14" l="1"/>
  <c r="CJ14" i="14"/>
  <c r="CI22" i="14"/>
  <c r="CJ11" i="14"/>
  <c r="CJ19" i="14" s="1"/>
  <c r="CJ13" i="14"/>
  <c r="CJ21" i="14" s="1"/>
  <c r="CE16" i="14"/>
  <c r="CE24" i="14" s="1"/>
  <c r="CE15" i="14"/>
  <c r="CE23" i="14" s="1"/>
  <c r="CF10" i="14"/>
  <c r="CJ12" i="14"/>
  <c r="CJ20" i="14" s="1"/>
  <c r="CF47" i="14" l="1"/>
  <c r="CK14" i="14"/>
  <c r="CJ22" i="14"/>
  <c r="CF16" i="14"/>
  <c r="CF24" i="14" s="1"/>
  <c r="CG10" i="14"/>
  <c r="CF15" i="14"/>
  <c r="CF23" i="14" s="1"/>
  <c r="CK11" i="14"/>
  <c r="CK19" i="14" s="1"/>
  <c r="CK12" i="14"/>
  <c r="CK20" i="14" s="1"/>
  <c r="CK13" i="14"/>
  <c r="CK21" i="14" s="1"/>
  <c r="CL14" i="14" l="1"/>
  <c r="CK22" i="14"/>
  <c r="CG47" i="14"/>
  <c r="CL13" i="14"/>
  <c r="CL21" i="14" s="1"/>
  <c r="CL11" i="14"/>
  <c r="CL19" i="14" s="1"/>
  <c r="CL12" i="14"/>
  <c r="CL20" i="14" s="1"/>
  <c r="CH10" i="14"/>
  <c r="CG15" i="14"/>
  <c r="CG23" i="14" s="1"/>
  <c r="CG16" i="14"/>
  <c r="CG24" i="14" s="1"/>
  <c r="CH47" i="14" l="1"/>
  <c r="CM14" i="14"/>
  <c r="CL22" i="14"/>
  <c r="CI10" i="14"/>
  <c r="CH16" i="14"/>
  <c r="CH24" i="14" s="1"/>
  <c r="CH15" i="14"/>
  <c r="CH23" i="14" s="1"/>
  <c r="CM12" i="14"/>
  <c r="CM20" i="14" s="1"/>
  <c r="CM13" i="14"/>
  <c r="CM21" i="14" s="1"/>
  <c r="CM11" i="14"/>
  <c r="CM19" i="14" s="1"/>
  <c r="CI47" i="14" l="1"/>
  <c r="CN14" i="14"/>
  <c r="CM22" i="14"/>
  <c r="CN11" i="14"/>
  <c r="CN19" i="14" s="1"/>
  <c r="CN12" i="14"/>
  <c r="CN20" i="14" s="1"/>
  <c r="CI16" i="14"/>
  <c r="CI24" i="14" s="1"/>
  <c r="CI15" i="14"/>
  <c r="CI23" i="14" s="1"/>
  <c r="CJ10" i="14"/>
  <c r="CN13" i="14"/>
  <c r="CN21" i="14" s="1"/>
  <c r="CJ47" i="14" l="1"/>
  <c r="CO14" i="14"/>
  <c r="CN22" i="14"/>
  <c r="CJ15" i="14"/>
  <c r="CJ23" i="14" s="1"/>
  <c r="CK10" i="14"/>
  <c r="CJ16" i="14"/>
  <c r="CJ24" i="14" s="1"/>
  <c r="CO12" i="14"/>
  <c r="CO20" i="14" s="1"/>
  <c r="CO11" i="14"/>
  <c r="CO19" i="14" s="1"/>
  <c r="CO13" i="14"/>
  <c r="CO21" i="14" s="1"/>
  <c r="CP14" i="14" l="1"/>
  <c r="CO22" i="14"/>
  <c r="CK47" i="14"/>
  <c r="CP13" i="14"/>
  <c r="CP21" i="14" s="1"/>
  <c r="CP12" i="14"/>
  <c r="CP20" i="14" s="1"/>
  <c r="CP11" i="14"/>
  <c r="CP19" i="14" s="1"/>
  <c r="CK16" i="14"/>
  <c r="CK24" i="14" s="1"/>
  <c r="CK15" i="14"/>
  <c r="CK23" i="14" s="1"/>
  <c r="CL10" i="14"/>
  <c r="CL47" i="14" l="1"/>
  <c r="CQ14" i="14"/>
  <c r="CP22" i="14"/>
  <c r="CQ11" i="14"/>
  <c r="CQ19" i="14" s="1"/>
  <c r="CQ13" i="14"/>
  <c r="CQ21" i="14" s="1"/>
  <c r="CL16" i="14"/>
  <c r="CL24" i="14" s="1"/>
  <c r="CL15" i="14"/>
  <c r="CL23" i="14" s="1"/>
  <c r="CM10" i="14"/>
  <c r="CQ12" i="14"/>
  <c r="CQ20" i="14" s="1"/>
  <c r="CR14" i="14" l="1"/>
  <c r="CQ22" i="14"/>
  <c r="CM47" i="14"/>
  <c r="CR12" i="14"/>
  <c r="CR20" i="14" s="1"/>
  <c r="CM16" i="14"/>
  <c r="CM24" i="14" s="1"/>
  <c r="CN10" i="14"/>
  <c r="CM15" i="14"/>
  <c r="CM23" i="14" s="1"/>
  <c r="CR11" i="14"/>
  <c r="CR19" i="14" s="1"/>
  <c r="CR13" i="14"/>
  <c r="CR21" i="14" s="1"/>
  <c r="CN47" i="14" l="1"/>
  <c r="CS14" i="14"/>
  <c r="CR22" i="14"/>
  <c r="CN15" i="14"/>
  <c r="CN23" i="14" s="1"/>
  <c r="CO10" i="14"/>
  <c r="CN16" i="14"/>
  <c r="CN24" i="14" s="1"/>
  <c r="CS12" i="14"/>
  <c r="CS20" i="14" s="1"/>
  <c r="CS13" i="14"/>
  <c r="CS21" i="14" s="1"/>
  <c r="CS11" i="14"/>
  <c r="CS19" i="14" s="1"/>
  <c r="CT14" i="14" l="1"/>
  <c r="CS22" i="14"/>
  <c r="CO47" i="14"/>
  <c r="CT11" i="14"/>
  <c r="CT19" i="14" s="1"/>
  <c r="CT12" i="14"/>
  <c r="CT20" i="14" s="1"/>
  <c r="CT13" i="14"/>
  <c r="CT21" i="14" s="1"/>
  <c r="CP10" i="14"/>
  <c r="CO16" i="14"/>
  <c r="CO24" i="14" s="1"/>
  <c r="CO15" i="14"/>
  <c r="CO23" i="14" s="1"/>
  <c r="CP47" i="14" l="1"/>
  <c r="CU14" i="14"/>
  <c r="CT22" i="14"/>
  <c r="CU12" i="14"/>
  <c r="CU20" i="14" s="1"/>
  <c r="CQ10" i="14"/>
  <c r="CP16" i="14"/>
  <c r="CP24" i="14" s="1"/>
  <c r="CP15" i="14"/>
  <c r="CP23" i="14" s="1"/>
  <c r="CU13" i="14"/>
  <c r="CU21" i="14" s="1"/>
  <c r="CU11" i="14"/>
  <c r="CU19" i="14" s="1"/>
  <c r="CV14" i="14" l="1"/>
  <c r="CU22" i="14"/>
  <c r="CQ47" i="14"/>
  <c r="CV11" i="14"/>
  <c r="CV19" i="14" s="1"/>
  <c r="CQ16" i="14"/>
  <c r="CQ24" i="14" s="1"/>
  <c r="CQ15" i="14"/>
  <c r="CQ23" i="14" s="1"/>
  <c r="CR10" i="14"/>
  <c r="CV12" i="14"/>
  <c r="CV20" i="14" s="1"/>
  <c r="CV13" i="14"/>
  <c r="CV21" i="14" s="1"/>
  <c r="CR47" i="14" l="1"/>
  <c r="CW14" i="14"/>
  <c r="CW22" i="14" s="1"/>
  <c r="CV22" i="14"/>
  <c r="CR15" i="14"/>
  <c r="CR23" i="14" s="1"/>
  <c r="CS10" i="14"/>
  <c r="CR16" i="14"/>
  <c r="CR24" i="14" s="1"/>
  <c r="CW11" i="14"/>
  <c r="CW19" i="14" s="1"/>
  <c r="CW13" i="14"/>
  <c r="CW21" i="14" s="1"/>
  <c r="CW12" i="14"/>
  <c r="CW20" i="14" s="1"/>
  <c r="CS47" i="14" l="1"/>
  <c r="CS16" i="14"/>
  <c r="CS24" i="14" s="1"/>
  <c r="CS15" i="14"/>
  <c r="CS23" i="14" s="1"/>
  <c r="CT10" i="14"/>
  <c r="CT47" i="14" l="1"/>
  <c r="CT16" i="14"/>
  <c r="CT24" i="14" s="1"/>
  <c r="CU10" i="14"/>
  <c r="CT15" i="14"/>
  <c r="CT23" i="14" s="1"/>
  <c r="CU47" i="14" l="1"/>
  <c r="CU15" i="14"/>
  <c r="CU23" i="14" s="1"/>
  <c r="CV10" i="14"/>
  <c r="CU16" i="14"/>
  <c r="CU24" i="14" s="1"/>
  <c r="CV47" i="14" l="1"/>
  <c r="CV15" i="14"/>
  <c r="CV23" i="14" s="1"/>
  <c r="CW10" i="14"/>
  <c r="CV16" i="14"/>
  <c r="CV24" i="14" s="1"/>
  <c r="CW47" i="14" l="1"/>
  <c r="CW16" i="14"/>
  <c r="CW24" i="14" s="1"/>
  <c r="CW15" i="14"/>
  <c r="CW23" i="14" s="1"/>
  <c r="C38" i="14" l="1"/>
  <c r="D37" i="14"/>
  <c r="D41" i="14" s="1"/>
  <c r="C15" i="14"/>
  <c r="C23" i="14" s="1"/>
  <c r="C42" i="14" l="1"/>
  <c r="C43" i="14" s="1"/>
  <c r="D38" i="14"/>
  <c r="D42" i="14" s="1"/>
  <c r="E37" i="14"/>
  <c r="E41" i="14" s="1"/>
  <c r="I2" i="14"/>
  <c r="H2" i="14"/>
  <c r="G2" i="14"/>
  <c r="F2" i="14"/>
  <c r="E2" i="14"/>
  <c r="D2" i="14"/>
  <c r="C2" i="14"/>
  <c r="B2" i="14"/>
  <c r="C18" i="14" l="1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AI18" i="14"/>
  <c r="AJ18" i="14"/>
  <c r="AK18" i="14"/>
  <c r="AL18" i="14"/>
  <c r="AM18" i="14"/>
  <c r="AN18" i="14"/>
  <c r="AO18" i="14"/>
  <c r="AP18" i="14"/>
  <c r="AQ18" i="14"/>
  <c r="AR18" i="14"/>
  <c r="AS18" i="14"/>
  <c r="AT18" i="14"/>
  <c r="AU18" i="14"/>
  <c r="AV18" i="14"/>
  <c r="AW18" i="14"/>
  <c r="AX18" i="14"/>
  <c r="AY18" i="14"/>
  <c r="AZ18" i="14"/>
  <c r="BA18" i="14"/>
  <c r="BB18" i="14"/>
  <c r="BC18" i="14"/>
  <c r="BD18" i="14"/>
  <c r="BE18" i="14"/>
  <c r="BF18" i="14"/>
  <c r="BG18" i="14"/>
  <c r="BH18" i="14"/>
  <c r="BI18" i="14"/>
  <c r="BJ18" i="14"/>
  <c r="BK18" i="14"/>
  <c r="BL18" i="14"/>
  <c r="BM18" i="14"/>
  <c r="BN18" i="14"/>
  <c r="BO18" i="14"/>
  <c r="BP18" i="14"/>
  <c r="BQ18" i="14"/>
  <c r="BR18" i="14"/>
  <c r="BS18" i="14"/>
  <c r="BT18" i="14"/>
  <c r="BU18" i="14"/>
  <c r="BV18" i="14"/>
  <c r="BW18" i="14"/>
  <c r="BX18" i="14"/>
  <c r="BY18" i="14"/>
  <c r="BZ18" i="14"/>
  <c r="CA18" i="14"/>
  <c r="CB18" i="14"/>
  <c r="CC18" i="14"/>
  <c r="CD18" i="14"/>
  <c r="CE18" i="14"/>
  <c r="CF18" i="14"/>
  <c r="CG18" i="14"/>
  <c r="CH18" i="14"/>
  <c r="CI18" i="14"/>
  <c r="CJ18" i="14"/>
  <c r="CK18" i="14"/>
  <c r="CL18" i="14"/>
  <c r="CM18" i="14"/>
  <c r="CN18" i="14"/>
  <c r="CO18" i="14"/>
  <c r="CP18" i="14"/>
  <c r="CQ18" i="14"/>
  <c r="CR18" i="14"/>
  <c r="CS18" i="14"/>
  <c r="CT18" i="14"/>
  <c r="CU18" i="14"/>
  <c r="CV18" i="14"/>
  <c r="CW18" i="14"/>
  <c r="D43" i="14"/>
  <c r="D44" i="14" s="1"/>
  <c r="F37" i="14"/>
  <c r="F41" i="14" s="1"/>
  <c r="E38" i="14"/>
  <c r="E42" i="14" s="1"/>
  <c r="E43" i="14" l="1"/>
  <c r="E44" i="14" s="1"/>
  <c r="L33" i="14"/>
  <c r="L34" i="14" s="1"/>
  <c r="BX33" i="14"/>
  <c r="BX34" i="14" s="1"/>
  <c r="E33" i="14"/>
  <c r="E34" i="14" s="1"/>
  <c r="AK33" i="14"/>
  <c r="AK34" i="14" s="1"/>
  <c r="BQ33" i="14"/>
  <c r="BQ34" i="14" s="1"/>
  <c r="CW33" i="14"/>
  <c r="CW34" i="14" s="1"/>
  <c r="T33" i="14"/>
  <c r="T34" i="14" s="1"/>
  <c r="CF33" i="14"/>
  <c r="CF34" i="14" s="1"/>
  <c r="AF33" i="14"/>
  <c r="AF34" i="14" s="1"/>
  <c r="BL33" i="14"/>
  <c r="BL34" i="14" s="1"/>
  <c r="CR33" i="14"/>
  <c r="CR34" i="14" s="1"/>
  <c r="Q33" i="14"/>
  <c r="Q34" i="14" s="1"/>
  <c r="AW33" i="14"/>
  <c r="AW34" i="14" s="1"/>
  <c r="CC33" i="14"/>
  <c r="CC34" i="14" s="1"/>
  <c r="H29" i="14"/>
  <c r="H30" i="14" s="1"/>
  <c r="BT29" i="14"/>
  <c r="BT30" i="14" s="1"/>
  <c r="Q29" i="14"/>
  <c r="Q30" i="14" s="1"/>
  <c r="AW29" i="14"/>
  <c r="AW30" i="14" s="1"/>
  <c r="CC29" i="14"/>
  <c r="CC30" i="14" s="1"/>
  <c r="BL29" i="14"/>
  <c r="BL30" i="14" s="1"/>
  <c r="AJ29" i="14"/>
  <c r="AJ30" i="14" s="1"/>
  <c r="BP29" i="14"/>
  <c r="BP30" i="14" s="1"/>
  <c r="CV29" i="14"/>
  <c r="CV30" i="14" s="1"/>
  <c r="M29" i="14"/>
  <c r="M30" i="14" s="1"/>
  <c r="AS29" i="14"/>
  <c r="AS30" i="14" s="1"/>
  <c r="BY29" i="14"/>
  <c r="BY30" i="14" s="1"/>
  <c r="CW25" i="14"/>
  <c r="CW26" i="14" s="1"/>
  <c r="CS25" i="14"/>
  <c r="CS26" i="14" s="1"/>
  <c r="CO25" i="14"/>
  <c r="CO26" i="14" s="1"/>
  <c r="CK25" i="14"/>
  <c r="CK26" i="14" s="1"/>
  <c r="CG25" i="14"/>
  <c r="CG26" i="14" s="1"/>
  <c r="CC25" i="14"/>
  <c r="CC26" i="14" s="1"/>
  <c r="BY25" i="14"/>
  <c r="BY26" i="14" s="1"/>
  <c r="BU25" i="14"/>
  <c r="BU26" i="14" s="1"/>
  <c r="BQ25" i="14"/>
  <c r="BQ26" i="14" s="1"/>
  <c r="BM25" i="14"/>
  <c r="BM26" i="14" s="1"/>
  <c r="BI25" i="14"/>
  <c r="BI26" i="14" s="1"/>
  <c r="BE25" i="14"/>
  <c r="BE26" i="14" s="1"/>
  <c r="BA25" i="14"/>
  <c r="BA26" i="14" s="1"/>
  <c r="AW25" i="14"/>
  <c r="AW26" i="14" s="1"/>
  <c r="AS25" i="14"/>
  <c r="AS26" i="14" s="1"/>
  <c r="AO25" i="14"/>
  <c r="AO26" i="14" s="1"/>
  <c r="AK25" i="14"/>
  <c r="AK26" i="14" s="1"/>
  <c r="AG25" i="14"/>
  <c r="AG26" i="14" s="1"/>
  <c r="AC25" i="14"/>
  <c r="AC26" i="14" s="1"/>
  <c r="Y25" i="14"/>
  <c r="Y26" i="14" s="1"/>
  <c r="U25" i="14"/>
  <c r="U26" i="14" s="1"/>
  <c r="Q25" i="14"/>
  <c r="Q26" i="14" s="1"/>
  <c r="J33" i="14"/>
  <c r="J34" i="14" s="1"/>
  <c r="BB33" i="14"/>
  <c r="BB34" i="14" s="1"/>
  <c r="AL29" i="14"/>
  <c r="AL30" i="14" s="1"/>
  <c r="AD29" i="14"/>
  <c r="AD30" i="14" s="1"/>
  <c r="BB29" i="14"/>
  <c r="BB30" i="14" s="1"/>
  <c r="J29" i="14"/>
  <c r="J30" i="14" s="1"/>
  <c r="BV29" i="14"/>
  <c r="BV30" i="14" s="1"/>
  <c r="CT33" i="14"/>
  <c r="CT34" i="14" s="1"/>
  <c r="BF33" i="14"/>
  <c r="BF34" i="14" s="1"/>
  <c r="CL33" i="14"/>
  <c r="CL34" i="14" s="1"/>
  <c r="BV33" i="14"/>
  <c r="BV34" i="14" s="1"/>
  <c r="AX33" i="14"/>
  <c r="AX34" i="14" s="1"/>
  <c r="AC33" i="14"/>
  <c r="AC34" i="14" s="1"/>
  <c r="BI33" i="14"/>
  <c r="BI34" i="14" s="1"/>
  <c r="CO33" i="14"/>
  <c r="CO34" i="14" s="1"/>
  <c r="D33" i="14"/>
  <c r="D34" i="14" s="1"/>
  <c r="N33" i="14"/>
  <c r="N34" i="14" s="1"/>
  <c r="AT33" i="14"/>
  <c r="AT34" i="14" s="1"/>
  <c r="BZ33" i="14"/>
  <c r="BZ34" i="14" s="1"/>
  <c r="I33" i="14"/>
  <c r="I34" i="14" s="1"/>
  <c r="AO33" i="14"/>
  <c r="AO34" i="14" s="1"/>
  <c r="BU33" i="14"/>
  <c r="BU34" i="14" s="1"/>
  <c r="BZ29" i="14"/>
  <c r="BZ30" i="14" s="1"/>
  <c r="D29" i="14"/>
  <c r="D30" i="14" s="1"/>
  <c r="V29" i="14"/>
  <c r="V30" i="14" s="1"/>
  <c r="CP29" i="14"/>
  <c r="CP30" i="14" s="1"/>
  <c r="I29" i="14"/>
  <c r="I30" i="14" s="1"/>
  <c r="AO29" i="14"/>
  <c r="AO30" i="14" s="1"/>
  <c r="BU29" i="14"/>
  <c r="BU30" i="14" s="1"/>
  <c r="AH29" i="14"/>
  <c r="AH30" i="14" s="1"/>
  <c r="BN29" i="14"/>
  <c r="BN30" i="14" s="1"/>
  <c r="CT29" i="14"/>
  <c r="CT30" i="14" s="1"/>
  <c r="E29" i="14"/>
  <c r="E30" i="14" s="1"/>
  <c r="AK29" i="14"/>
  <c r="AK30" i="14" s="1"/>
  <c r="BQ29" i="14"/>
  <c r="BQ30" i="14" s="1"/>
  <c r="CW29" i="14"/>
  <c r="CW30" i="14" s="1"/>
  <c r="CT25" i="14"/>
  <c r="CT26" i="14" s="1"/>
  <c r="CP25" i="14"/>
  <c r="CP26" i="14" s="1"/>
  <c r="CL25" i="14"/>
  <c r="CL26" i="14" s="1"/>
  <c r="CH25" i="14"/>
  <c r="CH26" i="14" s="1"/>
  <c r="CD25" i="14"/>
  <c r="CD26" i="14" s="1"/>
  <c r="BZ25" i="14"/>
  <c r="BZ26" i="14" s="1"/>
  <c r="BV25" i="14"/>
  <c r="BV26" i="14" s="1"/>
  <c r="BR25" i="14"/>
  <c r="BR26" i="14" s="1"/>
  <c r="BN25" i="14"/>
  <c r="BN26" i="14" s="1"/>
  <c r="BJ25" i="14"/>
  <c r="BJ26" i="14" s="1"/>
  <c r="BF25" i="14"/>
  <c r="BF26" i="14" s="1"/>
  <c r="BB25" i="14"/>
  <c r="BB26" i="14" s="1"/>
  <c r="AX25" i="14"/>
  <c r="AX26" i="14" s="1"/>
  <c r="AT25" i="14"/>
  <c r="AT26" i="14" s="1"/>
  <c r="AP25" i="14"/>
  <c r="AP26" i="14" s="1"/>
  <c r="AL25" i="14"/>
  <c r="AL26" i="14" s="1"/>
  <c r="AH25" i="14"/>
  <c r="AH26" i="14" s="1"/>
  <c r="AD25" i="14"/>
  <c r="AD26" i="14" s="1"/>
  <c r="Z25" i="14"/>
  <c r="Z26" i="14" s="1"/>
  <c r="V25" i="14"/>
  <c r="V26" i="14" s="1"/>
  <c r="R25" i="14"/>
  <c r="R26" i="14" s="1"/>
  <c r="N25" i="14"/>
  <c r="N26" i="14" s="1"/>
  <c r="AH33" i="14"/>
  <c r="AH34" i="14" s="1"/>
  <c r="V33" i="14"/>
  <c r="V34" i="14" s="1"/>
  <c r="CH33" i="14"/>
  <c r="CH34" i="14" s="1"/>
  <c r="AP29" i="14"/>
  <c r="AP30" i="14" s="1"/>
  <c r="CU27" i="14"/>
  <c r="CU28" i="14" s="1"/>
  <c r="CU31" i="14"/>
  <c r="CU32" i="14" s="1"/>
  <c r="CM31" i="14"/>
  <c r="CM32" i="14" s="1"/>
  <c r="CM27" i="14"/>
  <c r="CM28" i="14" s="1"/>
  <c r="CE27" i="14"/>
  <c r="CE28" i="14" s="1"/>
  <c r="CE31" i="14"/>
  <c r="CE32" i="14" s="1"/>
  <c r="BW27" i="14"/>
  <c r="BW28" i="14" s="1"/>
  <c r="BW31" i="14"/>
  <c r="BW32" i="14" s="1"/>
  <c r="BO27" i="14"/>
  <c r="BO28" i="14" s="1"/>
  <c r="BO31" i="14"/>
  <c r="BO32" i="14" s="1"/>
  <c r="BG27" i="14"/>
  <c r="BG28" i="14" s="1"/>
  <c r="BG31" i="14"/>
  <c r="BG32" i="14" s="1"/>
  <c r="AY27" i="14"/>
  <c r="AY28" i="14" s="1"/>
  <c r="AY31" i="14"/>
  <c r="AY32" i="14" s="1"/>
  <c r="AQ27" i="14"/>
  <c r="AQ28" i="14" s="1"/>
  <c r="AQ31" i="14"/>
  <c r="AQ32" i="14" s="1"/>
  <c r="AI31" i="14"/>
  <c r="AI32" i="14" s="1"/>
  <c r="AI27" i="14"/>
  <c r="AI28" i="14" s="1"/>
  <c r="AA27" i="14"/>
  <c r="AA28" i="14" s="1"/>
  <c r="AA31" i="14"/>
  <c r="AA32" i="14" s="1"/>
  <c r="S27" i="14"/>
  <c r="S28" i="14" s="1"/>
  <c r="S31" i="14"/>
  <c r="S32" i="14" s="1"/>
  <c r="K31" i="14"/>
  <c r="K32" i="14" s="1"/>
  <c r="K27" i="14"/>
  <c r="K28" i="14" s="1"/>
  <c r="K25" i="14"/>
  <c r="K26" i="14" s="1"/>
  <c r="CV31" i="14"/>
  <c r="CV32" i="14" s="1"/>
  <c r="CV27" i="14"/>
  <c r="CV28" i="14" s="1"/>
  <c r="CN27" i="14"/>
  <c r="CN28" i="14" s="1"/>
  <c r="CN31" i="14"/>
  <c r="CN32" i="14" s="1"/>
  <c r="CF31" i="14"/>
  <c r="CF32" i="14" s="1"/>
  <c r="CF27" i="14"/>
  <c r="CF28" i="14" s="1"/>
  <c r="BX31" i="14"/>
  <c r="BX32" i="14" s="1"/>
  <c r="BX27" i="14"/>
  <c r="BX28" i="14" s="1"/>
  <c r="BP27" i="14"/>
  <c r="BP28" i="14" s="1"/>
  <c r="BP31" i="14"/>
  <c r="BP32" i="14" s="1"/>
  <c r="BH31" i="14"/>
  <c r="BH32" i="14" s="1"/>
  <c r="BH27" i="14"/>
  <c r="BH28" i="14" s="1"/>
  <c r="AZ27" i="14"/>
  <c r="AZ28" i="14" s="1"/>
  <c r="AZ31" i="14"/>
  <c r="AZ32" i="14" s="1"/>
  <c r="AR27" i="14"/>
  <c r="AR28" i="14" s="1"/>
  <c r="AR31" i="14"/>
  <c r="AR32" i="14" s="1"/>
  <c r="AJ31" i="14"/>
  <c r="AJ32" i="14" s="1"/>
  <c r="AJ27" i="14"/>
  <c r="AJ28" i="14" s="1"/>
  <c r="AB27" i="14"/>
  <c r="AB28" i="14" s="1"/>
  <c r="AB31" i="14"/>
  <c r="AB32" i="14" s="1"/>
  <c r="T31" i="14"/>
  <c r="T32" i="14" s="1"/>
  <c r="T27" i="14"/>
  <c r="T28" i="14" s="1"/>
  <c r="L31" i="14"/>
  <c r="L32" i="14" s="1"/>
  <c r="L27" i="14"/>
  <c r="L28" i="14" s="1"/>
  <c r="L25" i="14"/>
  <c r="L26" i="14" s="1"/>
  <c r="F31" i="14"/>
  <c r="F32" i="14" s="1"/>
  <c r="F27" i="14"/>
  <c r="F28" i="14" s="1"/>
  <c r="F25" i="14"/>
  <c r="F26" i="14" s="1"/>
  <c r="CW31" i="14"/>
  <c r="CW32" i="14" s="1"/>
  <c r="CW27" i="14"/>
  <c r="CW28" i="14" s="1"/>
  <c r="CS31" i="14"/>
  <c r="CS32" i="14" s="1"/>
  <c r="CS27" i="14"/>
  <c r="CS28" i="14" s="1"/>
  <c r="CO27" i="14"/>
  <c r="CO28" i="14" s="1"/>
  <c r="CO31" i="14"/>
  <c r="CO32" i="14" s="1"/>
  <c r="CK31" i="14"/>
  <c r="CK32" i="14" s="1"/>
  <c r="CK27" i="14"/>
  <c r="CK28" i="14" s="1"/>
  <c r="CG31" i="14"/>
  <c r="CG32" i="14" s="1"/>
  <c r="CG27" i="14"/>
  <c r="CG28" i="14" s="1"/>
  <c r="CC31" i="14"/>
  <c r="CC32" i="14" s="1"/>
  <c r="CC27" i="14"/>
  <c r="CC28" i="14" s="1"/>
  <c r="BY27" i="14"/>
  <c r="BY28" i="14" s="1"/>
  <c r="BY31" i="14"/>
  <c r="BY32" i="14" s="1"/>
  <c r="BU27" i="14"/>
  <c r="BU28" i="14" s="1"/>
  <c r="BU31" i="14"/>
  <c r="BU32" i="14" s="1"/>
  <c r="BQ31" i="14"/>
  <c r="BQ32" i="14" s="1"/>
  <c r="BQ27" i="14"/>
  <c r="BQ28" i="14" s="1"/>
  <c r="BM27" i="14"/>
  <c r="BM28" i="14" s="1"/>
  <c r="BM31" i="14"/>
  <c r="BM32" i="14" s="1"/>
  <c r="BI27" i="14"/>
  <c r="BI28" i="14" s="1"/>
  <c r="BI31" i="14"/>
  <c r="BI32" i="14" s="1"/>
  <c r="BE31" i="14"/>
  <c r="BE32" i="14" s="1"/>
  <c r="BE27" i="14"/>
  <c r="BE28" i="14" s="1"/>
  <c r="BA31" i="14"/>
  <c r="BA32" i="14" s="1"/>
  <c r="BA27" i="14"/>
  <c r="BA28" i="14" s="1"/>
  <c r="AW27" i="14"/>
  <c r="AW28" i="14" s="1"/>
  <c r="AW31" i="14"/>
  <c r="AW32" i="14" s="1"/>
  <c r="AS27" i="14"/>
  <c r="AS28" i="14" s="1"/>
  <c r="AS31" i="14"/>
  <c r="AS32" i="14" s="1"/>
  <c r="AO31" i="14"/>
  <c r="AO32" i="14" s="1"/>
  <c r="AO27" i="14"/>
  <c r="AO28" i="14" s="1"/>
  <c r="AK27" i="14"/>
  <c r="AK28" i="14" s="1"/>
  <c r="AK31" i="14"/>
  <c r="AK32" i="14" s="1"/>
  <c r="AG27" i="14"/>
  <c r="AG28" i="14" s="1"/>
  <c r="AG31" i="14"/>
  <c r="AG32" i="14" s="1"/>
  <c r="AC27" i="14"/>
  <c r="AC28" i="14" s="1"/>
  <c r="AC31" i="14"/>
  <c r="AC32" i="14" s="1"/>
  <c r="Y27" i="14"/>
  <c r="Y28" i="14" s="1"/>
  <c r="Y31" i="14"/>
  <c r="Y32" i="14" s="1"/>
  <c r="U31" i="14"/>
  <c r="U32" i="14" s="1"/>
  <c r="U27" i="14"/>
  <c r="U28" i="14" s="1"/>
  <c r="Q31" i="14"/>
  <c r="Q32" i="14" s="1"/>
  <c r="Q27" i="14"/>
  <c r="Q28" i="14" s="1"/>
  <c r="M27" i="14"/>
  <c r="M28" i="14" s="1"/>
  <c r="M31" i="14"/>
  <c r="M32" i="14" s="1"/>
  <c r="M25" i="14"/>
  <c r="M26" i="14" s="1"/>
  <c r="I31" i="14"/>
  <c r="I32" i="14" s="1"/>
  <c r="I27" i="14"/>
  <c r="I28" i="14" s="1"/>
  <c r="I25" i="14"/>
  <c r="I26" i="14" s="1"/>
  <c r="E25" i="14"/>
  <c r="E26" i="14" s="1"/>
  <c r="E31" i="14"/>
  <c r="E32" i="14" s="1"/>
  <c r="E27" i="14"/>
  <c r="E28" i="14" s="1"/>
  <c r="CA33" i="14"/>
  <c r="CA34" i="14" s="1"/>
  <c r="AQ33" i="14"/>
  <c r="AQ34" i="14" s="1"/>
  <c r="W29" i="14"/>
  <c r="W30" i="14" s="1"/>
  <c r="S29" i="14"/>
  <c r="S30" i="14" s="1"/>
  <c r="K33" i="14"/>
  <c r="K34" i="14" s="1"/>
  <c r="CM33" i="14"/>
  <c r="CM34" i="14" s="1"/>
  <c r="BG33" i="14"/>
  <c r="BG34" i="14" s="1"/>
  <c r="X33" i="14"/>
  <c r="X34" i="14" s="1"/>
  <c r="CJ33" i="14"/>
  <c r="CJ34" i="14" s="1"/>
  <c r="F29" i="14"/>
  <c r="F30" i="14" s="1"/>
  <c r="BG29" i="14"/>
  <c r="BG30" i="14" s="1"/>
  <c r="K29" i="14"/>
  <c r="K30" i="14" s="1"/>
  <c r="O29" i="14"/>
  <c r="O30" i="14" s="1"/>
  <c r="G29" i="14"/>
  <c r="G30" i="14" s="1"/>
  <c r="AB29" i="14"/>
  <c r="AB30" i="14" s="1"/>
  <c r="CN29" i="14"/>
  <c r="CN30" i="14" s="1"/>
  <c r="AA33" i="14"/>
  <c r="AA34" i="14" s="1"/>
  <c r="BW33" i="14"/>
  <c r="BW34" i="14" s="1"/>
  <c r="AI33" i="14"/>
  <c r="AI34" i="14" s="1"/>
  <c r="Z33" i="14"/>
  <c r="Z34" i="14" s="1"/>
  <c r="BS33" i="14"/>
  <c r="BS34" i="14" s="1"/>
  <c r="AY33" i="14"/>
  <c r="AY34" i="14" s="1"/>
  <c r="AM33" i="14"/>
  <c r="AM34" i="14" s="1"/>
  <c r="AP33" i="14"/>
  <c r="AP34" i="14" s="1"/>
  <c r="BO33" i="14"/>
  <c r="BO34" i="14" s="1"/>
  <c r="CD33" i="14"/>
  <c r="CD34" i="14" s="1"/>
  <c r="CI33" i="14"/>
  <c r="CI34" i="14" s="1"/>
  <c r="AR33" i="14"/>
  <c r="AR34" i="14" s="1"/>
  <c r="U33" i="14"/>
  <c r="U34" i="14" s="1"/>
  <c r="BA33" i="14"/>
  <c r="BA34" i="14" s="1"/>
  <c r="CG33" i="14"/>
  <c r="CG34" i="14" s="1"/>
  <c r="AZ33" i="14"/>
  <c r="AZ34" i="14" s="1"/>
  <c r="F33" i="14"/>
  <c r="F34" i="14" s="1"/>
  <c r="AL33" i="14"/>
  <c r="AL34" i="14" s="1"/>
  <c r="BR33" i="14"/>
  <c r="BR34" i="14" s="1"/>
  <c r="P33" i="14"/>
  <c r="P34" i="14" s="1"/>
  <c r="AV33" i="14"/>
  <c r="AV34" i="14" s="1"/>
  <c r="CB33" i="14"/>
  <c r="CB34" i="14" s="1"/>
  <c r="AG33" i="14"/>
  <c r="AG34" i="14" s="1"/>
  <c r="BM33" i="14"/>
  <c r="BM34" i="14" s="1"/>
  <c r="CS33" i="14"/>
  <c r="CS34" i="14" s="1"/>
  <c r="N29" i="14"/>
  <c r="N30" i="14" s="1"/>
  <c r="AM29" i="14"/>
  <c r="AM30" i="14" s="1"/>
  <c r="BO29" i="14"/>
  <c r="BO30" i="14" s="1"/>
  <c r="CU29" i="14"/>
  <c r="CU30" i="14" s="1"/>
  <c r="BS29" i="14"/>
  <c r="BS30" i="14" s="1"/>
  <c r="AQ29" i="14"/>
  <c r="AQ30" i="14" s="1"/>
  <c r="L29" i="14"/>
  <c r="L30" i="14" s="1"/>
  <c r="CQ29" i="14"/>
  <c r="CQ30" i="14" s="1"/>
  <c r="AN29" i="14"/>
  <c r="AN30" i="14" s="1"/>
  <c r="AG29" i="14"/>
  <c r="AG30" i="14" s="1"/>
  <c r="BM29" i="14"/>
  <c r="BM30" i="14" s="1"/>
  <c r="CS29" i="14"/>
  <c r="CS30" i="14" s="1"/>
  <c r="AF29" i="14"/>
  <c r="AF30" i="14" s="1"/>
  <c r="CR29" i="14"/>
  <c r="CR30" i="14" s="1"/>
  <c r="Z29" i="14"/>
  <c r="Z30" i="14" s="1"/>
  <c r="BF29" i="14"/>
  <c r="BF30" i="14" s="1"/>
  <c r="CL29" i="14"/>
  <c r="CL30" i="14" s="1"/>
  <c r="T29" i="14"/>
  <c r="T30" i="14" s="1"/>
  <c r="AZ29" i="14"/>
  <c r="AZ30" i="14" s="1"/>
  <c r="CF29" i="14"/>
  <c r="CF30" i="14" s="1"/>
  <c r="AC29" i="14"/>
  <c r="AC30" i="14" s="1"/>
  <c r="BI29" i="14"/>
  <c r="BI30" i="14" s="1"/>
  <c r="CO29" i="14"/>
  <c r="CO30" i="14" s="1"/>
  <c r="CU25" i="14"/>
  <c r="CU26" i="14" s="1"/>
  <c r="CQ25" i="14"/>
  <c r="CQ26" i="14" s="1"/>
  <c r="CM25" i="14"/>
  <c r="CM26" i="14" s="1"/>
  <c r="CI25" i="14"/>
  <c r="CI26" i="14" s="1"/>
  <c r="CE25" i="14"/>
  <c r="CE26" i="14" s="1"/>
  <c r="CA25" i="14"/>
  <c r="CA26" i="14" s="1"/>
  <c r="BW25" i="14"/>
  <c r="BW26" i="14" s="1"/>
  <c r="BS25" i="14"/>
  <c r="BS26" i="14" s="1"/>
  <c r="BO25" i="14"/>
  <c r="BO26" i="14" s="1"/>
  <c r="BK25" i="14"/>
  <c r="BK26" i="14" s="1"/>
  <c r="BG25" i="14"/>
  <c r="BG26" i="14" s="1"/>
  <c r="BC25" i="14"/>
  <c r="BC26" i="14" s="1"/>
  <c r="AY25" i="14"/>
  <c r="AY26" i="14" s="1"/>
  <c r="AU25" i="14"/>
  <c r="AU26" i="14" s="1"/>
  <c r="AQ25" i="14"/>
  <c r="AQ26" i="14" s="1"/>
  <c r="AM25" i="14"/>
  <c r="AM26" i="14" s="1"/>
  <c r="AI25" i="14"/>
  <c r="AI26" i="14" s="1"/>
  <c r="AE25" i="14"/>
  <c r="AE26" i="14" s="1"/>
  <c r="AA25" i="14"/>
  <c r="AA26" i="14" s="1"/>
  <c r="W25" i="14"/>
  <c r="W26" i="14" s="1"/>
  <c r="S25" i="14"/>
  <c r="S26" i="14" s="1"/>
  <c r="O25" i="14"/>
  <c r="O26" i="14" s="1"/>
  <c r="CQ31" i="14"/>
  <c r="CQ32" i="14" s="1"/>
  <c r="CQ27" i="14"/>
  <c r="CQ28" i="14" s="1"/>
  <c r="CI31" i="14"/>
  <c r="CI32" i="14" s="1"/>
  <c r="CI27" i="14"/>
  <c r="CI28" i="14" s="1"/>
  <c r="CA27" i="14"/>
  <c r="CA28" i="14" s="1"/>
  <c r="CA31" i="14"/>
  <c r="CA32" i="14" s="1"/>
  <c r="BS27" i="14"/>
  <c r="BS28" i="14" s="1"/>
  <c r="BS31" i="14"/>
  <c r="BS32" i="14" s="1"/>
  <c r="BK31" i="14"/>
  <c r="BK32" i="14" s="1"/>
  <c r="BK27" i="14"/>
  <c r="BK28" i="14" s="1"/>
  <c r="BC27" i="14"/>
  <c r="BC28" i="14" s="1"/>
  <c r="BC31" i="14"/>
  <c r="BC32" i="14" s="1"/>
  <c r="AU27" i="14"/>
  <c r="AU28" i="14" s="1"/>
  <c r="AU31" i="14"/>
  <c r="AU32" i="14" s="1"/>
  <c r="AM27" i="14"/>
  <c r="AM28" i="14" s="1"/>
  <c r="AM31" i="14"/>
  <c r="AM32" i="14" s="1"/>
  <c r="AE31" i="14"/>
  <c r="AE32" i="14" s="1"/>
  <c r="AE27" i="14"/>
  <c r="AE28" i="14" s="1"/>
  <c r="W27" i="14"/>
  <c r="W28" i="14" s="1"/>
  <c r="W31" i="14"/>
  <c r="W32" i="14" s="1"/>
  <c r="O27" i="14"/>
  <c r="O28" i="14" s="1"/>
  <c r="O31" i="14"/>
  <c r="O32" i="14" s="1"/>
  <c r="G25" i="14"/>
  <c r="G26" i="14" s="1"/>
  <c r="G31" i="14"/>
  <c r="G32" i="14" s="1"/>
  <c r="G27" i="14"/>
  <c r="G28" i="14" s="1"/>
  <c r="C31" i="14"/>
  <c r="C32" i="14" s="1"/>
  <c r="C27" i="14"/>
  <c r="C28" i="14" s="1"/>
  <c r="C25" i="14"/>
  <c r="C26" i="14" s="1"/>
  <c r="CR31" i="14"/>
  <c r="CR32" i="14" s="1"/>
  <c r="CR27" i="14"/>
  <c r="CR28" i="14" s="1"/>
  <c r="CJ27" i="14"/>
  <c r="CJ28" i="14" s="1"/>
  <c r="CJ31" i="14"/>
  <c r="CJ32" i="14" s="1"/>
  <c r="CB31" i="14"/>
  <c r="CB32" i="14" s="1"/>
  <c r="CB27" i="14"/>
  <c r="CB28" i="14" s="1"/>
  <c r="BT27" i="14"/>
  <c r="BT28" i="14" s="1"/>
  <c r="BT31" i="14"/>
  <c r="BT32" i="14" s="1"/>
  <c r="BL27" i="14"/>
  <c r="BL28" i="14" s="1"/>
  <c r="BL31" i="14"/>
  <c r="BL32" i="14" s="1"/>
  <c r="BD31" i="14"/>
  <c r="BD32" i="14" s="1"/>
  <c r="BD27" i="14"/>
  <c r="BD28" i="14" s="1"/>
  <c r="AV27" i="14"/>
  <c r="AV28" i="14" s="1"/>
  <c r="AV31" i="14"/>
  <c r="AV32" i="14" s="1"/>
  <c r="AN31" i="14"/>
  <c r="AN32" i="14" s="1"/>
  <c r="AN27" i="14"/>
  <c r="AN28" i="14" s="1"/>
  <c r="AF27" i="14"/>
  <c r="AF28" i="14" s="1"/>
  <c r="AF31" i="14"/>
  <c r="AF32" i="14" s="1"/>
  <c r="X27" i="14"/>
  <c r="X28" i="14" s="1"/>
  <c r="X31" i="14"/>
  <c r="X32" i="14" s="1"/>
  <c r="P31" i="14"/>
  <c r="P32" i="14" s="1"/>
  <c r="P27" i="14"/>
  <c r="P28" i="14" s="1"/>
  <c r="H27" i="14"/>
  <c r="H28" i="14" s="1"/>
  <c r="H31" i="14"/>
  <c r="H32" i="14" s="1"/>
  <c r="H25" i="14"/>
  <c r="H26" i="14" s="1"/>
  <c r="CT31" i="14"/>
  <c r="CT32" i="14" s="1"/>
  <c r="CT27" i="14"/>
  <c r="CT28" i="14" s="1"/>
  <c r="CP31" i="14"/>
  <c r="CP32" i="14" s="1"/>
  <c r="CP27" i="14"/>
  <c r="CP28" i="14" s="1"/>
  <c r="CL31" i="14"/>
  <c r="CL32" i="14" s="1"/>
  <c r="CL27" i="14"/>
  <c r="CL28" i="14" s="1"/>
  <c r="CH31" i="14"/>
  <c r="CH32" i="14" s="1"/>
  <c r="CH27" i="14"/>
  <c r="CH28" i="14" s="1"/>
  <c r="CD31" i="14"/>
  <c r="CD32" i="14" s="1"/>
  <c r="CD27" i="14"/>
  <c r="CD28" i="14" s="1"/>
  <c r="BZ27" i="14"/>
  <c r="BZ28" i="14" s="1"/>
  <c r="BZ31" i="14"/>
  <c r="BZ32" i="14" s="1"/>
  <c r="BV27" i="14"/>
  <c r="BV28" i="14" s="1"/>
  <c r="BV31" i="14"/>
  <c r="BV32" i="14" s="1"/>
  <c r="BR31" i="14"/>
  <c r="BR32" i="14" s="1"/>
  <c r="BR27" i="14"/>
  <c r="BR28" i="14" s="1"/>
  <c r="BN27" i="14"/>
  <c r="BN28" i="14" s="1"/>
  <c r="BN31" i="14"/>
  <c r="BN32" i="14" s="1"/>
  <c r="BJ31" i="14"/>
  <c r="BJ32" i="14" s="1"/>
  <c r="BJ27" i="14"/>
  <c r="BJ28" i="14" s="1"/>
  <c r="BF27" i="14"/>
  <c r="BF28" i="14" s="1"/>
  <c r="BF31" i="14"/>
  <c r="BF32" i="14" s="1"/>
  <c r="BB31" i="14"/>
  <c r="BB32" i="14" s="1"/>
  <c r="BB27" i="14"/>
  <c r="BB28" i="14" s="1"/>
  <c r="AX31" i="14"/>
  <c r="AX32" i="14" s="1"/>
  <c r="AX27" i="14"/>
  <c r="AX28" i="14" s="1"/>
  <c r="AT27" i="14"/>
  <c r="AT28" i="14" s="1"/>
  <c r="AT31" i="14"/>
  <c r="AT32" i="14" s="1"/>
  <c r="AP27" i="14"/>
  <c r="AP28" i="14" s="1"/>
  <c r="AP31" i="14"/>
  <c r="AP32" i="14" s="1"/>
  <c r="AL31" i="14"/>
  <c r="AL32" i="14" s="1"/>
  <c r="AL27" i="14"/>
  <c r="AL28" i="14" s="1"/>
  <c r="AH27" i="14"/>
  <c r="AH28" i="14" s="1"/>
  <c r="AH31" i="14"/>
  <c r="AH32" i="14" s="1"/>
  <c r="AD31" i="14"/>
  <c r="AD32" i="14" s="1"/>
  <c r="AD27" i="14"/>
  <c r="AD28" i="14" s="1"/>
  <c r="Z27" i="14"/>
  <c r="Z28" i="14" s="1"/>
  <c r="Z31" i="14"/>
  <c r="Z32" i="14" s="1"/>
  <c r="V31" i="14"/>
  <c r="V32" i="14" s="1"/>
  <c r="V27" i="14"/>
  <c r="V28" i="14" s="1"/>
  <c r="R31" i="14"/>
  <c r="R32" i="14" s="1"/>
  <c r="R27" i="14"/>
  <c r="R28" i="14" s="1"/>
  <c r="N31" i="14"/>
  <c r="N32" i="14" s="1"/>
  <c r="N27" i="14"/>
  <c r="N28" i="14" s="1"/>
  <c r="J27" i="14"/>
  <c r="J28" i="14" s="1"/>
  <c r="J31" i="14"/>
  <c r="J32" i="14" s="1"/>
  <c r="J25" i="14"/>
  <c r="J26" i="14" s="1"/>
  <c r="D27" i="14"/>
  <c r="D28" i="14" s="1"/>
  <c r="D31" i="14"/>
  <c r="D32" i="14" s="1"/>
  <c r="D25" i="14"/>
  <c r="D26" i="14" s="1"/>
  <c r="CQ33" i="14"/>
  <c r="CQ34" i="14" s="1"/>
  <c r="CE33" i="14"/>
  <c r="CE34" i="14" s="1"/>
  <c r="BK29" i="14"/>
  <c r="BK30" i="14" s="1"/>
  <c r="AA29" i="14"/>
  <c r="AA30" i="14" s="1"/>
  <c r="AU29" i="14"/>
  <c r="AU30" i="14" s="1"/>
  <c r="C29" i="14"/>
  <c r="C30" i="14" s="1"/>
  <c r="BK33" i="14"/>
  <c r="BK34" i="14" s="1"/>
  <c r="W33" i="14"/>
  <c r="W34" i="14" s="1"/>
  <c r="BH33" i="14"/>
  <c r="BH34" i="14" s="1"/>
  <c r="BP33" i="14"/>
  <c r="BP34" i="14" s="1"/>
  <c r="BD33" i="14"/>
  <c r="BD34" i="14" s="1"/>
  <c r="CI29" i="14"/>
  <c r="CI30" i="14" s="1"/>
  <c r="AE29" i="14"/>
  <c r="AE30" i="14" s="1"/>
  <c r="BD29" i="14"/>
  <c r="BD30" i="14" s="1"/>
  <c r="AV29" i="14"/>
  <c r="AV30" i="14" s="1"/>
  <c r="BH29" i="14"/>
  <c r="BH30" i="14" s="1"/>
  <c r="AU33" i="14"/>
  <c r="AU34" i="14" s="1"/>
  <c r="BC33" i="14"/>
  <c r="BC34" i="14" s="1"/>
  <c r="O33" i="14"/>
  <c r="O34" i="14" s="1"/>
  <c r="CU33" i="14"/>
  <c r="CU34" i="14" s="1"/>
  <c r="G33" i="14"/>
  <c r="G34" i="14" s="1"/>
  <c r="AE33" i="14"/>
  <c r="AE34" i="14" s="1"/>
  <c r="S33" i="14"/>
  <c r="S34" i="14" s="1"/>
  <c r="R33" i="14"/>
  <c r="R34" i="14" s="1"/>
  <c r="BN33" i="14"/>
  <c r="BN34" i="14" s="1"/>
  <c r="AB33" i="14"/>
  <c r="AB34" i="14" s="1"/>
  <c r="CN33" i="14"/>
  <c r="CN34" i="14" s="1"/>
  <c r="M33" i="14"/>
  <c r="M34" i="14" s="1"/>
  <c r="AS33" i="14"/>
  <c r="AS34" i="14" s="1"/>
  <c r="BY33" i="14"/>
  <c r="BY34" i="14" s="1"/>
  <c r="AJ33" i="14"/>
  <c r="AJ34" i="14" s="1"/>
  <c r="CV33" i="14"/>
  <c r="CV34" i="14" s="1"/>
  <c r="AD33" i="14"/>
  <c r="AD34" i="14" s="1"/>
  <c r="BJ33" i="14"/>
  <c r="BJ34" i="14" s="1"/>
  <c r="CP33" i="14"/>
  <c r="CP34" i="14" s="1"/>
  <c r="H33" i="14"/>
  <c r="H34" i="14" s="1"/>
  <c r="AN33" i="14"/>
  <c r="AN34" i="14" s="1"/>
  <c r="BT33" i="14"/>
  <c r="BT34" i="14" s="1"/>
  <c r="Y33" i="14"/>
  <c r="Y34" i="14" s="1"/>
  <c r="BE33" i="14"/>
  <c r="BE34" i="14" s="1"/>
  <c r="CK33" i="14"/>
  <c r="CK34" i="14" s="1"/>
  <c r="C33" i="14"/>
  <c r="C34" i="14" s="1"/>
  <c r="CA29" i="14"/>
  <c r="CA30" i="14" s="1"/>
  <c r="CH29" i="14"/>
  <c r="CH30" i="14" s="1"/>
  <c r="AT29" i="14"/>
  <c r="AT30" i="14" s="1"/>
  <c r="AI29" i="14"/>
  <c r="AI30" i="14" s="1"/>
  <c r="CE29" i="14"/>
  <c r="CE30" i="14" s="1"/>
  <c r="BR29" i="14"/>
  <c r="BR30" i="14" s="1"/>
  <c r="AY29" i="14"/>
  <c r="AY30" i="14" s="1"/>
  <c r="BC29" i="14"/>
  <c r="BC30" i="14" s="1"/>
  <c r="BJ29" i="14"/>
  <c r="BJ30" i="14" s="1"/>
  <c r="CM29" i="14"/>
  <c r="CM30" i="14" s="1"/>
  <c r="BW29" i="14"/>
  <c r="BW30" i="14" s="1"/>
  <c r="X29" i="14"/>
  <c r="X30" i="14" s="1"/>
  <c r="CJ29" i="14"/>
  <c r="CJ30" i="14" s="1"/>
  <c r="Y29" i="14"/>
  <c r="Y30" i="14" s="1"/>
  <c r="BE29" i="14"/>
  <c r="BE30" i="14" s="1"/>
  <c r="CK29" i="14"/>
  <c r="CK30" i="14" s="1"/>
  <c r="P29" i="14"/>
  <c r="P30" i="14" s="1"/>
  <c r="CB29" i="14"/>
  <c r="CB30" i="14" s="1"/>
  <c r="R29" i="14"/>
  <c r="R30" i="14" s="1"/>
  <c r="AX29" i="14"/>
  <c r="AX30" i="14" s="1"/>
  <c r="CD29" i="14"/>
  <c r="CD30" i="14" s="1"/>
  <c r="AR29" i="14"/>
  <c r="AR30" i="14" s="1"/>
  <c r="BX29" i="14"/>
  <c r="BX30" i="14" s="1"/>
  <c r="U29" i="14"/>
  <c r="U30" i="14" s="1"/>
  <c r="BA29" i="14"/>
  <c r="BA30" i="14" s="1"/>
  <c r="CG29" i="14"/>
  <c r="CG30" i="14" s="1"/>
  <c r="CV25" i="14"/>
  <c r="CV26" i="14" s="1"/>
  <c r="CR25" i="14"/>
  <c r="CR26" i="14" s="1"/>
  <c r="CN25" i="14"/>
  <c r="CN26" i="14" s="1"/>
  <c r="CJ25" i="14"/>
  <c r="CJ26" i="14" s="1"/>
  <c r="CF25" i="14"/>
  <c r="CF26" i="14" s="1"/>
  <c r="CB25" i="14"/>
  <c r="CB26" i="14" s="1"/>
  <c r="BX25" i="14"/>
  <c r="BX26" i="14" s="1"/>
  <c r="BT25" i="14"/>
  <c r="BT26" i="14" s="1"/>
  <c r="BP25" i="14"/>
  <c r="BP26" i="14" s="1"/>
  <c r="BL25" i="14"/>
  <c r="BL26" i="14" s="1"/>
  <c r="BH25" i="14"/>
  <c r="BH26" i="14" s="1"/>
  <c r="BD25" i="14"/>
  <c r="BD26" i="14" s="1"/>
  <c r="AZ25" i="14"/>
  <c r="AZ26" i="14" s="1"/>
  <c r="AV25" i="14"/>
  <c r="AV26" i="14" s="1"/>
  <c r="AR25" i="14"/>
  <c r="AR26" i="14" s="1"/>
  <c r="AN25" i="14"/>
  <c r="AN26" i="14" s="1"/>
  <c r="AJ25" i="14"/>
  <c r="AJ26" i="14" s="1"/>
  <c r="AF25" i="14"/>
  <c r="AF26" i="14" s="1"/>
  <c r="AB25" i="14"/>
  <c r="AB26" i="14" s="1"/>
  <c r="X25" i="14"/>
  <c r="X26" i="14" s="1"/>
  <c r="T25" i="14"/>
  <c r="T26" i="14" s="1"/>
  <c r="P25" i="14"/>
  <c r="P26" i="14" s="1"/>
  <c r="C44" i="14"/>
  <c r="F38" i="14"/>
  <c r="F42" i="14" s="1"/>
  <c r="G37" i="14"/>
  <c r="G41" i="14" s="1"/>
  <c r="F43" i="14" l="1"/>
  <c r="F44" i="14" s="1"/>
  <c r="F30" i="13"/>
  <c r="G30" i="13" s="1"/>
  <c r="H37" i="14"/>
  <c r="H41" i="14" s="1"/>
  <c r="G38" i="14"/>
  <c r="G42" i="14" s="1"/>
  <c r="G43" i="14" l="1"/>
  <c r="G44" i="14" s="1"/>
  <c r="H38" i="14"/>
  <c r="H42" i="14" s="1"/>
  <c r="I37" i="14"/>
  <c r="I41" i="14" s="1"/>
  <c r="H43" i="14" l="1"/>
  <c r="H44" i="14" s="1"/>
  <c r="I38" i="14"/>
  <c r="I42" i="14" s="1"/>
  <c r="J37" i="14"/>
  <c r="J41" i="14" s="1"/>
  <c r="I43" i="14" l="1"/>
  <c r="I44" i="14" s="1"/>
  <c r="J38" i="14"/>
  <c r="J42" i="14" s="1"/>
  <c r="K37" i="14"/>
  <c r="K41" i="14" s="1"/>
  <c r="J43" i="14" l="1"/>
  <c r="J44" i="14" s="1"/>
  <c r="K38" i="14"/>
  <c r="K42" i="14" s="1"/>
  <c r="L37" i="14"/>
  <c r="L41" i="14" s="1"/>
  <c r="K43" i="14" l="1"/>
  <c r="K44" i="14" s="1"/>
  <c r="M37" i="14"/>
  <c r="M41" i="14" s="1"/>
  <c r="L38" i="14"/>
  <c r="L42" i="14" s="1"/>
  <c r="L43" i="14" l="1"/>
  <c r="L44" i="14" s="1"/>
  <c r="N37" i="14"/>
  <c r="N41" i="14" s="1"/>
  <c r="M38" i="14"/>
  <c r="M42" i="14" s="1"/>
  <c r="M43" i="14" l="1"/>
  <c r="M44" i="14" s="1"/>
  <c r="N38" i="14"/>
  <c r="N42" i="14" s="1"/>
  <c r="O37" i="14"/>
  <c r="O41" i="14" s="1"/>
  <c r="N43" i="14" l="1"/>
  <c r="N44" i="14" s="1"/>
  <c r="D5" i="3"/>
  <c r="H5" i="3"/>
  <c r="I5" i="3"/>
  <c r="E5" i="3"/>
  <c r="J5" i="3"/>
  <c r="F5" i="3"/>
  <c r="O38" i="14"/>
  <c r="O42" i="14" s="1"/>
  <c r="P37" i="14"/>
  <c r="P41" i="14" s="1"/>
  <c r="O43" i="14" l="1"/>
  <c r="O44" i="14" s="1"/>
  <c r="Q37" i="14"/>
  <c r="Q41" i="14" s="1"/>
  <c r="P38" i="14"/>
  <c r="P42" i="14" s="1"/>
  <c r="P43" i="14" l="1"/>
  <c r="P44" i="14" s="1"/>
  <c r="Q38" i="14"/>
  <c r="Q42" i="14" s="1"/>
  <c r="R37" i="14"/>
  <c r="R41" i="14" s="1"/>
  <c r="Q43" i="14" l="1"/>
  <c r="Q44" i="14" s="1"/>
  <c r="R38" i="14"/>
  <c r="R42" i="14" s="1"/>
  <c r="S37" i="14"/>
  <c r="S41" i="14" s="1"/>
  <c r="R43" i="14" l="1"/>
  <c r="R44" i="14" s="1"/>
  <c r="S38" i="14"/>
  <c r="S42" i="14" s="1"/>
  <c r="T37" i="14"/>
  <c r="T41" i="14" s="1"/>
  <c r="S43" i="14" l="1"/>
  <c r="S44" i="14" s="1"/>
  <c r="T38" i="14"/>
  <c r="T42" i="14" s="1"/>
  <c r="U37" i="14"/>
  <c r="U41" i="14" s="1"/>
  <c r="T43" i="14" l="1"/>
  <c r="T44" i="14" s="1"/>
  <c r="V37" i="14"/>
  <c r="V41" i="14" s="1"/>
  <c r="U38" i="14"/>
  <c r="U42" i="14" s="1"/>
  <c r="U43" i="14" l="1"/>
  <c r="U44" i="14" s="1"/>
  <c r="V38" i="14"/>
  <c r="V42" i="14" s="1"/>
  <c r="W37" i="14"/>
  <c r="W41" i="14" s="1"/>
  <c r="V43" i="14" l="1"/>
  <c r="V44" i="14" s="1"/>
  <c r="X37" i="14"/>
  <c r="X41" i="14" s="1"/>
  <c r="W38" i="14"/>
  <c r="W42" i="14" s="1"/>
  <c r="W43" i="14" l="1"/>
  <c r="W44" i="14" s="1"/>
  <c r="Y37" i="14"/>
  <c r="Y41" i="14" s="1"/>
  <c r="X38" i="14"/>
  <c r="X42" i="14" s="1"/>
  <c r="X43" i="14" l="1"/>
  <c r="X44" i="14" s="1"/>
  <c r="Y38" i="14"/>
  <c r="Y42" i="14" s="1"/>
  <c r="Z37" i="14"/>
  <c r="Z41" i="14" s="1"/>
  <c r="Y43" i="14" l="1"/>
  <c r="Y44" i="14" s="1"/>
  <c r="Z38" i="14"/>
  <c r="Z42" i="14" s="1"/>
  <c r="AA37" i="14"/>
  <c r="AA41" i="14" s="1"/>
  <c r="Z43" i="14" l="1"/>
  <c r="Z44" i="14" s="1"/>
  <c r="AA38" i="14"/>
  <c r="AA42" i="14" s="1"/>
  <c r="AB37" i="14"/>
  <c r="AB41" i="14" s="1"/>
  <c r="AA43" i="14" l="1"/>
  <c r="AA44" i="14" s="1"/>
  <c r="AC37" i="14"/>
  <c r="AC41" i="14" s="1"/>
  <c r="AB38" i="14"/>
  <c r="AB42" i="14" s="1"/>
  <c r="AB43" i="14" l="1"/>
  <c r="AB44" i="14" s="1"/>
  <c r="AD37" i="14"/>
  <c r="AD41" i="14" s="1"/>
  <c r="AC38" i="14"/>
  <c r="AC42" i="14" s="1"/>
  <c r="AC43" i="14" l="1"/>
  <c r="AC44" i="14" s="1"/>
  <c r="AE37" i="14"/>
  <c r="AE41" i="14" s="1"/>
  <c r="AD38" i="14"/>
  <c r="AD42" i="14" s="1"/>
  <c r="AD43" i="14" l="1"/>
  <c r="AD44" i="14" s="1"/>
  <c r="AE38" i="14"/>
  <c r="AE42" i="14" s="1"/>
  <c r="AF37" i="14"/>
  <c r="AF41" i="14" s="1"/>
  <c r="AE43" i="14" l="1"/>
  <c r="AE44" i="14" s="1"/>
  <c r="AF38" i="14"/>
  <c r="AF42" i="14" s="1"/>
  <c r="AG37" i="14"/>
  <c r="AG41" i="14" s="1"/>
  <c r="AF43" i="14" l="1"/>
  <c r="AF44" i="14" s="1"/>
  <c r="AG38" i="14"/>
  <c r="AG42" i="14" s="1"/>
  <c r="AH37" i="14"/>
  <c r="AH41" i="14" s="1"/>
  <c r="AG43" i="14" l="1"/>
  <c r="AG44" i="14" s="1"/>
  <c r="AH38" i="14"/>
  <c r="AH42" i="14" s="1"/>
  <c r="AI37" i="14"/>
  <c r="AI41" i="14" s="1"/>
  <c r="AH43" i="14" l="1"/>
  <c r="AH44" i="14" s="1"/>
  <c r="AI38" i="14"/>
  <c r="AI42" i="14" s="1"/>
  <c r="AJ37" i="14"/>
  <c r="AJ41" i="14" s="1"/>
  <c r="AI43" i="14" l="1"/>
  <c r="AI44" i="14" s="1"/>
  <c r="AJ38" i="14"/>
  <c r="AJ42" i="14" s="1"/>
  <c r="AK37" i="14"/>
  <c r="AK41" i="14" s="1"/>
  <c r="AJ43" i="14" l="1"/>
  <c r="AJ44" i="14" s="1"/>
  <c r="AL37" i="14"/>
  <c r="AL41" i="14" s="1"/>
  <c r="AK38" i="14"/>
  <c r="AK42" i="14" s="1"/>
  <c r="AK43" i="14" l="1"/>
  <c r="AK44" i="14" s="1"/>
  <c r="AM37" i="14"/>
  <c r="AM41" i="14" s="1"/>
  <c r="AL38" i="14"/>
  <c r="AL42" i="14" s="1"/>
  <c r="AL43" i="14" l="1"/>
  <c r="AL44" i="14" s="1"/>
  <c r="AM38" i="14"/>
  <c r="AM42" i="14" s="1"/>
  <c r="AN37" i="14"/>
  <c r="AN41" i="14" s="1"/>
  <c r="AM43" i="14" l="1"/>
  <c r="AM44" i="14" s="1"/>
  <c r="AN38" i="14"/>
  <c r="AN42" i="14" s="1"/>
  <c r="AO37" i="14"/>
  <c r="AO41" i="14" s="1"/>
  <c r="AN43" i="14" l="1"/>
  <c r="AN44" i="14" s="1"/>
  <c r="AO38" i="14"/>
  <c r="AO42" i="14" s="1"/>
  <c r="AP37" i="14"/>
  <c r="AP41" i="14" s="1"/>
  <c r="AO43" i="14" l="1"/>
  <c r="AO44" i="14" s="1"/>
  <c r="AP38" i="14"/>
  <c r="AP42" i="14" s="1"/>
  <c r="AQ37" i="14"/>
  <c r="AQ41" i="14" s="1"/>
  <c r="AP43" i="14" l="1"/>
  <c r="AP44" i="14" s="1"/>
  <c r="AQ38" i="14"/>
  <c r="AQ42" i="14" s="1"/>
  <c r="AR37" i="14"/>
  <c r="AR41" i="14" s="1"/>
  <c r="AQ43" i="14" l="1"/>
  <c r="AQ44" i="14" s="1"/>
  <c r="AS37" i="14"/>
  <c r="AS41" i="14" s="1"/>
  <c r="AR38" i="14"/>
  <c r="AR42" i="14" s="1"/>
  <c r="AR43" i="14" l="1"/>
  <c r="AR44" i="14" s="1"/>
  <c r="AT37" i="14"/>
  <c r="AT41" i="14" s="1"/>
  <c r="AS38" i="14"/>
  <c r="AS42" i="14" s="1"/>
  <c r="AS43" i="14" l="1"/>
  <c r="AS44" i="14" s="1"/>
  <c r="AU37" i="14"/>
  <c r="AU41" i="14" s="1"/>
  <c r="AT38" i="14"/>
  <c r="AT42" i="14" s="1"/>
  <c r="AT43" i="14" l="1"/>
  <c r="AT44" i="14" s="1"/>
  <c r="AU38" i="14"/>
  <c r="AU42" i="14" s="1"/>
  <c r="AV37" i="14"/>
  <c r="AV41" i="14" s="1"/>
  <c r="AU43" i="14" l="1"/>
  <c r="AU44" i="14" s="1"/>
  <c r="AW37" i="14"/>
  <c r="AW41" i="14" s="1"/>
  <c r="AV38" i="14"/>
  <c r="AV42" i="14" s="1"/>
  <c r="AV43" i="14" l="1"/>
  <c r="AV44" i="14" s="1"/>
  <c r="AW38" i="14"/>
  <c r="AW42" i="14" s="1"/>
  <c r="AX37" i="14"/>
  <c r="AX41" i="14" s="1"/>
  <c r="AW43" i="14" l="1"/>
  <c r="AW44" i="14" s="1"/>
  <c r="AX38" i="14"/>
  <c r="AX42" i="14" s="1"/>
  <c r="AY37" i="14"/>
  <c r="AY41" i="14" s="1"/>
  <c r="AX43" i="14" l="1"/>
  <c r="AX44" i="14" s="1"/>
  <c r="AY38" i="14"/>
  <c r="AY42" i="14" s="1"/>
  <c r="AZ37" i="14"/>
  <c r="AZ41" i="14" s="1"/>
  <c r="AY43" i="14" l="1"/>
  <c r="AY44" i="14" s="1"/>
  <c r="AZ38" i="14"/>
  <c r="AZ42" i="14" s="1"/>
  <c r="BA37" i="14"/>
  <c r="BA41" i="14" s="1"/>
  <c r="AZ43" i="14" l="1"/>
  <c r="AZ44" i="14" s="1"/>
  <c r="BB37" i="14"/>
  <c r="BB41" i="14" s="1"/>
  <c r="BA38" i="14"/>
  <c r="BA42" i="14" s="1"/>
  <c r="BA43" i="14" l="1"/>
  <c r="BA44" i="14" s="1"/>
  <c r="BC37" i="14"/>
  <c r="BC41" i="14" s="1"/>
  <c r="BB38" i="14"/>
  <c r="BB42" i="14" s="1"/>
  <c r="BB43" i="14" l="1"/>
  <c r="BB44" i="14" s="1"/>
  <c r="BC38" i="14"/>
  <c r="BC42" i="14" s="1"/>
  <c r="BD37" i="14"/>
  <c r="BD41" i="14" s="1"/>
  <c r="BC43" i="14" l="1"/>
  <c r="BC44" i="14" s="1"/>
  <c r="BD38" i="14"/>
  <c r="BD42" i="14" s="1"/>
  <c r="BE37" i="14"/>
  <c r="BE41" i="14" s="1"/>
  <c r="BD43" i="14" l="1"/>
  <c r="BD44" i="14" s="1"/>
  <c r="BE38" i="14"/>
  <c r="BE42" i="14" s="1"/>
  <c r="BF37" i="14"/>
  <c r="BF41" i="14" s="1"/>
  <c r="BE43" i="14" l="1"/>
  <c r="BE44" i="14" s="1"/>
  <c r="BF38" i="14"/>
  <c r="BF42" i="14" s="1"/>
  <c r="BG37" i="14"/>
  <c r="BG41" i="14" s="1"/>
  <c r="BF43" i="14" l="1"/>
  <c r="BF44" i="14" s="1"/>
  <c r="BG38" i="14"/>
  <c r="BG42" i="14" s="1"/>
  <c r="BH37" i="14"/>
  <c r="BH41" i="14" s="1"/>
  <c r="BG43" i="14" l="1"/>
  <c r="BG44" i="14" s="1"/>
  <c r="BI37" i="14"/>
  <c r="BI41" i="14" s="1"/>
  <c r="BH38" i="14"/>
  <c r="BH42" i="14" s="1"/>
  <c r="BH43" i="14" l="1"/>
  <c r="BH44" i="14" s="1"/>
  <c r="BJ37" i="14"/>
  <c r="BJ41" i="14" s="1"/>
  <c r="BI38" i="14"/>
  <c r="BI42" i="14" s="1"/>
  <c r="BI43" i="14" l="1"/>
  <c r="BI44" i="14" s="1"/>
  <c r="BK37" i="14"/>
  <c r="BK41" i="14" s="1"/>
  <c r="BJ38" i="14"/>
  <c r="BJ42" i="14" s="1"/>
  <c r="BJ43" i="14" l="1"/>
  <c r="BJ44" i="14" s="1"/>
  <c r="BL37" i="14"/>
  <c r="BL41" i="14" s="1"/>
  <c r="BK38" i="14"/>
  <c r="BK42" i="14" s="1"/>
  <c r="BK43" i="14" l="1"/>
  <c r="BK44" i="14" s="1"/>
  <c r="BL38" i="14"/>
  <c r="BL42" i="14" s="1"/>
  <c r="BM37" i="14"/>
  <c r="BM41" i="14" s="1"/>
  <c r="BL43" i="14" l="1"/>
  <c r="BL44" i="14" s="1"/>
  <c r="BM38" i="14"/>
  <c r="BM42" i="14" s="1"/>
  <c r="BN37" i="14"/>
  <c r="BN41" i="14" s="1"/>
  <c r="BM43" i="14" l="1"/>
  <c r="BM44" i="14" s="1"/>
  <c r="BN38" i="14"/>
  <c r="BN42" i="14" s="1"/>
  <c r="BN43" i="14" l="1"/>
  <c r="BN44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D15" authorId="0" shapeId="0" xr:uid="{00000000-0006-0000-0100-000001000000}">
      <text>
        <r>
          <rPr>
            <sz val="9"/>
            <color indexed="81"/>
            <rFont val="Tahoma"/>
            <family val="2"/>
          </rPr>
          <t>Campo di inserimento valore relativo all'ambito A</t>
        </r>
      </text>
    </comment>
    <comment ref="D25" authorId="0" shapeId="0" xr:uid="{00000000-0006-0000-0100-000002000000}">
      <text>
        <r>
          <rPr>
            <sz val="9"/>
            <color indexed="81"/>
            <rFont val="Tahoma"/>
            <family val="2"/>
          </rPr>
          <t>Campo di inserimento valore relativo all'ambito B</t>
        </r>
      </text>
    </comment>
  </commentList>
</comments>
</file>

<file path=xl/sharedStrings.xml><?xml version="1.0" encoding="utf-8"?>
<sst xmlns="http://schemas.openxmlformats.org/spreadsheetml/2006/main" count="135" uniqueCount="91">
  <si>
    <t>Ambiti di spesa</t>
  </si>
  <si>
    <t>oltre 1 milione di €uro</t>
  </si>
  <si>
    <t>Coefficiente di proporzione (K)</t>
  </si>
  <si>
    <t>%a</t>
  </si>
  <si>
    <t>%b</t>
  </si>
  <si>
    <t>%c</t>
  </si>
  <si>
    <t>%d</t>
  </si>
  <si>
    <t>=VP*%a</t>
  </si>
  <si>
    <t>Tipologia 3</t>
  </si>
  <si>
    <t>Tipologia 4</t>
  </si>
  <si>
    <t xml:space="preserve">Ambito A </t>
  </si>
  <si>
    <t>Ambito B</t>
  </si>
  <si>
    <t>Cfr. formula 1</t>
  </si>
  <si>
    <t>Cfr. formula 2</t>
  </si>
  <si>
    <t>Cfr. formula 3</t>
  </si>
  <si>
    <t>Cfr. formula 4</t>
  </si>
  <si>
    <t>Cfr. formula 5</t>
  </si>
  <si>
    <t>Cfr. formula 6</t>
  </si>
  <si>
    <t>Cfr. formula 7</t>
  </si>
  <si>
    <t>Cfr. formula 8</t>
  </si>
  <si>
    <t>0,03+10/(VP-terza_fascia)^0,4</t>
  </si>
  <si>
    <t>Tipologia 5</t>
  </si>
  <si>
    <t xml:space="preserve"> 
 </t>
  </si>
  <si>
    <t>%e</t>
  </si>
  <si>
    <t>=VP*%e</t>
  </si>
  <si>
    <t>Gestione procedurale e amministrativa dell'operazione</t>
  </si>
  <si>
    <t>TOTALE</t>
  </si>
  <si>
    <t>lettera a) dell’art. 45, par. 2, del Reg. (UE) n. 1305/2013</t>
  </si>
  <si>
    <t>lettera b) dell’art. 45, par. 2, del Reg. (UE) n. 1305/2013</t>
  </si>
  <si>
    <t>Ambito A</t>
  </si>
  <si>
    <r>
      <t>(</t>
    </r>
    <r>
      <rPr>
        <b/>
        <sz val="12.65"/>
        <color rgb="FF0070C0"/>
        <rFont val="Calibri"/>
        <family val="2"/>
      </rPr>
      <t>A</t>
    </r>
    <r>
      <rPr>
        <sz val="11"/>
        <color theme="1"/>
        <rFont val="Calibri"/>
        <family val="2"/>
        <scheme val="minor"/>
      </rPr>
      <t>)</t>
    </r>
  </si>
  <si>
    <r>
      <t>(</t>
    </r>
    <r>
      <rPr>
        <b/>
        <sz val="12.65"/>
        <color rgb="FF0070C0"/>
        <rFont val="Calibri"/>
        <family val="2"/>
      </rPr>
      <t>B</t>
    </r>
    <r>
      <rPr>
        <sz val="11"/>
        <color theme="1"/>
        <rFont val="Calibri"/>
        <family val="2"/>
        <scheme val="minor"/>
      </rPr>
      <t>)</t>
    </r>
  </si>
  <si>
    <r>
      <t>(</t>
    </r>
    <r>
      <rPr>
        <b/>
        <sz val="12.65"/>
        <color rgb="FF0070C0"/>
        <rFont val="Calibri"/>
        <family val="2"/>
      </rPr>
      <t>D</t>
    </r>
    <r>
      <rPr>
        <sz val="11"/>
        <color theme="1"/>
        <rFont val="Calibri"/>
        <family val="2"/>
        <scheme val="minor"/>
      </rPr>
      <t>)</t>
    </r>
  </si>
  <si>
    <r>
      <t>(</t>
    </r>
    <r>
      <rPr>
        <b/>
        <sz val="12.65"/>
        <color rgb="FF0070C0"/>
        <rFont val="Calibri"/>
        <family val="2"/>
      </rPr>
      <t>E</t>
    </r>
    <r>
      <rPr>
        <sz val="11"/>
        <color theme="1"/>
        <rFont val="Calibri"/>
        <family val="2"/>
        <scheme val="minor"/>
      </rPr>
      <t>)</t>
    </r>
  </si>
  <si>
    <t>Tipologia di attività</t>
  </si>
  <si>
    <t>Costo dell'investimento</t>
  </si>
  <si>
    <t>Max. spese generali</t>
  </si>
  <si>
    <t>Percentuale massima</t>
  </si>
  <si>
    <t>Formula 5</t>
  </si>
  <si>
    <t>Formula 6</t>
  </si>
  <si>
    <t>Formula 7</t>
  </si>
  <si>
    <t>Formula 8</t>
  </si>
  <si>
    <t>Formula 1</t>
  </si>
  <si>
    <t>Formula 2</t>
  </si>
  <si>
    <t>Formula 3</t>
  </si>
  <si>
    <t>Formula 4</t>
  </si>
  <si>
    <t>1A</t>
  </si>
  <si>
    <t>1B</t>
  </si>
  <si>
    <t>2A</t>
  </si>
  <si>
    <t>2B</t>
  </si>
  <si>
    <t>psr A</t>
  </si>
  <si>
    <t>IMPORTO PROGETTO</t>
  </si>
  <si>
    <t>Tipologia 1A</t>
  </si>
  <si>
    <t>Tipologia 1B</t>
  </si>
  <si>
    <t>Tipologia 2A</t>
  </si>
  <si>
    <t>Tipologia 2B</t>
  </si>
  <si>
    <t>Tipologia 1A+4+5</t>
  </si>
  <si>
    <t>Tipologia 1B+4+5</t>
  </si>
  <si>
    <t>Tipologia 2A+4+5</t>
  </si>
  <si>
    <t>Tipologia 3+4+5</t>
  </si>
  <si>
    <t>Tipologia 2B+4+5</t>
  </si>
  <si>
    <t>X</t>
  </si>
  <si>
    <t>VP (AMBITO A +AMBITO B)</t>
  </si>
  <si>
    <t>AMBITO A</t>
  </si>
  <si>
    <t>AMBITO B</t>
  </si>
  <si>
    <t>psr B</t>
  </si>
  <si>
    <t>=(VP*%e*(0,03+10/VP*700)^0,4)*27,1)</t>
  </si>
  <si>
    <t>=(VP*%e*(0,03+10/VP*50)^0,4)*22,3)</t>
  </si>
  <si>
    <t>=(VP*%e*(0,03+10/VP*4)^0,4)*16,2)</t>
  </si>
  <si>
    <t>(0,03+10/(VP*700)^0,4))*27,1</t>
  </si>
  <si>
    <t>(0,03+10/(VP*50)^0,4))*22,3</t>
  </si>
  <si>
    <t>(0,03+10/(VP*4)^0,4))*16,2</t>
  </si>
  <si>
    <t>% Tipologia 1A+4+5</t>
  </si>
  <si>
    <t>% Tipologia 1B+4+5</t>
  </si>
  <si>
    <t>% Tipologia 2A+4+5</t>
  </si>
  <si>
    <t xml:space="preserve">% Tipologia 2B+4+5 </t>
  </si>
  <si>
    <t>% Tipologia 3+4+5</t>
  </si>
  <si>
    <t>Piano aziendale / studi di fattibilità / piano ambientale / business plan  / piano di coltura e conservazione.</t>
  </si>
  <si>
    <t>(0,03+10/(VP-prima_fascia)^0,4)*0,2</t>
  </si>
  <si>
    <t>(0,03+10/(VP-seconda_fascia)^0,4)*0,2</t>
  </si>
  <si>
    <t>=(prima fascia*%a)+(VP-prima fascia)*(%b*-(0,03+10/VP-prima fascia)^0,4)*0,26+%b)</t>
  </si>
  <si>
    <t>=(prima fascia * %a) + (seconda fascia - prima fascia) * ((%b * -(0,03 + 10/(seconda fascia - prima fascia)^0,4)))*0,26 + %b) + (VP - seconda fascia) * ((&amp;c* -(0,03 + 10/(VP-seconda fascia)^0,4) + %c)</t>
  </si>
  <si>
    <t>=(prima fascia * %a )+ (seconda fascia - prima fascia) * (%b* - (0,03 + 10 / (seconda fascia - prima fascia)^0,4)*0,26 + %b) + (terza fascia - seconda fascia) * ((%c * -(0,03 + 10/(terza fascia - seconda fascia)^0,4) + %c) + ((VP - terza fascia) * %d)</t>
  </si>
  <si>
    <t xml:space="preserve">                                                Costo dell'investimento
Tipologie di attività</t>
  </si>
  <si>
    <t>Progettazione esecutiva cantierabile relativa ad attività subordinata a  PdC che necessita di pareri e/o autorizzazioni e/o nulla osta, compresa la direzione dell'esecuzione, il coordinamento per la sicurezza, indagini, relazioni tecniche specialistiche e collaudi.</t>
  </si>
  <si>
    <t>Progettazione esecutiva cantierabile relativa ad attività subordinata a  PdC che non necessita di pareri e/o autorizzazioni e/o nulla osta, compresa la direzione dell'esecuzione, il coordinamento per la sicurezza, indagini, relazioni tecniche specialistiche e collaudi.</t>
  </si>
  <si>
    <t>Progettazione esecutiva cantierabile relativa ad attività subordinata a SCIA/SCIAPDC che necessita di pareri e/o autorizzazioni e/o nulla osta, compresa la direzione dell'esecuzione, il coordinamento per la sicurezza, indagini, relazioni tecniche specialistiche e collaudi.</t>
  </si>
  <si>
    <t>Progettazione esecutiva cantierabile relativa ad attività subordinata a SCIA/SCIAPDC che non necessita di pareri e/o autorizzazioni e/o nulla osta, compresa la direzione dell'esecuzione, il coordinamento per la sicurezza, indagini, relazioni tecniche specialistiche e collaudi.</t>
  </si>
  <si>
    <t>Progettazione esecutiva cantierabile relativa ad attività subordinata a CIL/CILA ovvero che non richiedono titoli edilizi o altri pareri o autorizzazioni e/o nulla osta, compresa la direzione dell'esecuzione, il coordinamento per la sicurezza, indagini, relazioni tecniche specialistiche e collaudi.</t>
  </si>
  <si>
    <t>Modalità di calcolo</t>
  </si>
  <si>
    <t>TABELLA 1 – MASSIMALI APPLICABILI ALLE SPESE TECNICHE COLLEGATE AGLI INVESTIMENTI MATERIALI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</si>
</sst>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0.000%"/>
    <numFmt numFmtId="166" formatCode="_-[$€-410]\ * #,##0.00_-;\-[$€-410]\ * #,##0.00_-;_-[$€-410]\ * &quot;-&quot;??_-;_-@_-"/>
    <numFmt numFmtId="167" formatCode="&quot;€&quot;\ 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.65"/>
      <color rgb="FF0070C0"/>
      <name val="Calibri"/>
      <family val="2"/>
    </font>
    <font>
      <i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7F8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5">
    <xf numFmtId="0" fontId="0" fillId="0" borderId="0" xfId="0"/>
    <xf numFmtId="0" fontId="0" fillId="3" borderId="43" xfId="0" applyFill="1" applyBorder="1" applyAlignment="1" applyProtection="1">
      <alignment horizontal="center" vertical="center"/>
      <protection locked="0"/>
    </xf>
    <xf numFmtId="0" fontId="0" fillId="5" borderId="43" xfId="0" applyFill="1" applyBorder="1" applyAlignment="1" applyProtection="1">
      <alignment horizontal="center" vertical="center"/>
      <protection locked="0"/>
    </xf>
    <xf numFmtId="167" fontId="2" fillId="4" borderId="0" xfId="3" applyNumberFormat="1" applyFont="1" applyFill="1" applyBorder="1" applyProtection="1">
      <protection locked="0"/>
    </xf>
    <xf numFmtId="0" fontId="0" fillId="0" borderId="0" xfId="0" applyProtection="1"/>
    <xf numFmtId="165" fontId="0" fillId="0" borderId="0" xfId="0" applyNumberFormat="1" applyProtection="1"/>
    <xf numFmtId="0" fontId="0" fillId="0" borderId="44" xfId="0" applyBorder="1" applyAlignment="1" applyProtection="1">
      <alignment horizontal="center"/>
    </xf>
    <xf numFmtId="0" fontId="0" fillId="0" borderId="45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12" fillId="0" borderId="46" xfId="0" applyFont="1" applyBorder="1" applyAlignment="1" applyProtection="1">
      <alignment horizontal="center" vertical="top"/>
    </xf>
    <xf numFmtId="0" fontId="12" fillId="0" borderId="47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0" fontId="0" fillId="0" borderId="0" xfId="0" applyAlignment="1" applyProtection="1">
      <alignment vertical="top"/>
    </xf>
    <xf numFmtId="0" fontId="0" fillId="0" borderId="16" xfId="0" applyBorder="1" applyAlignment="1" applyProtection="1">
      <alignment horizontal="left" indent="1"/>
    </xf>
    <xf numFmtId="0" fontId="0" fillId="0" borderId="21" xfId="0" applyBorder="1" applyProtection="1"/>
    <xf numFmtId="44" fontId="2" fillId="0" borderId="21" xfId="3" applyFont="1" applyBorder="1" applyProtection="1"/>
    <xf numFmtId="0" fontId="0" fillId="0" borderId="21" xfId="0" applyBorder="1" applyAlignment="1" applyProtection="1">
      <alignment horizontal="center"/>
    </xf>
    <xf numFmtId="0" fontId="0" fillId="0" borderId="22" xfId="0" applyBorder="1" applyProtection="1"/>
    <xf numFmtId="0" fontId="0" fillId="0" borderId="1" xfId="0" applyBorder="1" applyAlignment="1" applyProtection="1">
      <alignment horizontal="left" indent="1"/>
    </xf>
    <xf numFmtId="0" fontId="0" fillId="0" borderId="0" xfId="0" applyBorder="1" applyProtection="1"/>
    <xf numFmtId="167" fontId="2" fillId="0" borderId="0" xfId="3" applyNumberFormat="1" applyFont="1" applyBorder="1" applyAlignment="1" applyProtection="1">
      <alignment horizontal="center"/>
    </xf>
    <xf numFmtId="0" fontId="0" fillId="0" borderId="2" xfId="0" applyBorder="1" applyProtection="1"/>
    <xf numFmtId="167" fontId="2" fillId="0" borderId="0" xfId="3" applyNumberFormat="1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indent="1"/>
    </xf>
    <xf numFmtId="0" fontId="0" fillId="0" borderId="0" xfId="0" applyFill="1" applyBorder="1" applyProtection="1"/>
    <xf numFmtId="0" fontId="10" fillId="0" borderId="1" xfId="0" applyFont="1" applyBorder="1" applyAlignment="1" applyProtection="1">
      <alignment horizontal="left" indent="2"/>
    </xf>
    <xf numFmtId="167" fontId="0" fillId="0" borderId="0" xfId="3" applyNumberFormat="1" applyFont="1" applyFill="1" applyBorder="1" applyProtection="1"/>
    <xf numFmtId="167" fontId="0" fillId="0" borderId="0" xfId="3" quotePrefix="1" applyNumberFormat="1" applyFont="1" applyBorder="1" applyProtection="1"/>
    <xf numFmtId="44" fontId="0" fillId="0" borderId="0" xfId="3" applyFont="1" applyBorder="1" applyProtection="1"/>
    <xf numFmtId="165" fontId="0" fillId="0" borderId="2" xfId="2" applyNumberFormat="1" applyFont="1" applyBorder="1" applyProtection="1"/>
    <xf numFmtId="165" fontId="0" fillId="0" borderId="2" xfId="0" applyNumberFormat="1" applyBorder="1" applyProtection="1"/>
    <xf numFmtId="0" fontId="10" fillId="0" borderId="1" xfId="0" applyFont="1" applyFill="1" applyBorder="1" applyAlignment="1" applyProtection="1">
      <alignment horizontal="left" indent="2"/>
    </xf>
    <xf numFmtId="44" fontId="2" fillId="0" borderId="0" xfId="3" applyFont="1" applyBorder="1" applyProtection="1"/>
    <xf numFmtId="0" fontId="0" fillId="0" borderId="1" xfId="0" applyFill="1" applyBorder="1" applyAlignment="1" applyProtection="1">
      <alignment horizontal="left" indent="1"/>
    </xf>
    <xf numFmtId="167" fontId="2" fillId="6" borderId="0" xfId="3" applyNumberFormat="1" applyFont="1" applyFill="1" applyBorder="1" applyProtection="1"/>
    <xf numFmtId="44" fontId="2" fillId="6" borderId="0" xfId="3" applyFont="1" applyFill="1" applyBorder="1" applyProtection="1"/>
    <xf numFmtId="167" fontId="2" fillId="0" borderId="0" xfId="3" applyNumberFormat="1" applyFont="1" applyFill="1" applyBorder="1" applyProtection="1"/>
    <xf numFmtId="44" fontId="2" fillId="0" borderId="0" xfId="3" applyFont="1" applyFill="1" applyBorder="1" applyProtection="1"/>
    <xf numFmtId="165" fontId="2" fillId="0" borderId="2" xfId="2" applyNumberFormat="1" applyFont="1" applyFill="1" applyBorder="1" applyProtection="1"/>
    <xf numFmtId="167" fontId="0" fillId="0" borderId="0" xfId="3" applyNumberFormat="1" applyFont="1" applyBorder="1" applyProtection="1"/>
    <xf numFmtId="44" fontId="0" fillId="0" borderId="0" xfId="3" quotePrefix="1" applyFont="1" applyFill="1" applyBorder="1" applyAlignment="1" applyProtection="1">
      <alignment horizontal="center" vertical="center"/>
    </xf>
    <xf numFmtId="0" fontId="0" fillId="0" borderId="1" xfId="0" applyBorder="1" applyProtection="1"/>
    <xf numFmtId="167" fontId="0" fillId="0" borderId="0" xfId="0" applyNumberFormat="1" applyBorder="1" applyProtection="1"/>
    <xf numFmtId="44" fontId="2" fillId="0" borderId="12" xfId="3" applyFont="1" applyBorder="1" applyProtection="1"/>
    <xf numFmtId="165" fontId="2" fillId="0" borderId="33" xfId="2" applyNumberFormat="1" applyFont="1" applyBorder="1" applyProtection="1"/>
    <xf numFmtId="0" fontId="3" fillId="0" borderId="0" xfId="0" applyFont="1" applyProtection="1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horizontal="center" vertical="center" wrapText="1"/>
    </xf>
    <xf numFmtId="10" fontId="0" fillId="0" borderId="0" xfId="0" applyNumberFormat="1" applyProtection="1"/>
    <xf numFmtId="0" fontId="4" fillId="0" borderId="52" xfId="0" applyFont="1" applyBorder="1" applyAlignment="1" applyProtection="1">
      <alignment horizontal="center" vertical="center" wrapText="1"/>
    </xf>
    <xf numFmtId="165" fontId="0" fillId="0" borderId="16" xfId="0" applyNumberFormat="1" applyBorder="1" applyProtection="1"/>
    <xf numFmtId="165" fontId="0" fillId="0" borderId="21" xfId="0" applyNumberFormat="1" applyBorder="1" applyProtection="1"/>
    <xf numFmtId="165" fontId="0" fillId="0" borderId="22" xfId="0" applyNumberFormat="1" applyBorder="1" applyProtection="1"/>
    <xf numFmtId="165" fontId="0" fillId="0" borderId="1" xfId="0" applyNumberFormat="1" applyBorder="1" applyProtection="1"/>
    <xf numFmtId="165" fontId="0" fillId="0" borderId="0" xfId="0" applyNumberFormat="1" applyBorder="1" applyProtection="1"/>
    <xf numFmtId="0" fontId="4" fillId="0" borderId="65" xfId="0" applyFont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center" wrapText="1"/>
    </xf>
    <xf numFmtId="165" fontId="0" fillId="0" borderId="63" xfId="0" applyNumberFormat="1" applyBorder="1" applyProtection="1"/>
    <xf numFmtId="165" fontId="0" fillId="0" borderId="66" xfId="0" applyNumberFormat="1" applyBorder="1" applyProtection="1"/>
    <xf numFmtId="165" fontId="0" fillId="0" borderId="67" xfId="0" applyNumberFormat="1" applyBorder="1" applyProtection="1"/>
    <xf numFmtId="0" fontId="0" fillId="0" borderId="3" xfId="0" applyBorder="1" applyAlignment="1" applyProtection="1">
      <alignment horizontal="center" vertical="center"/>
    </xf>
    <xf numFmtId="44" fontId="0" fillId="0" borderId="3" xfId="3" applyFont="1" applyBorder="1" applyAlignment="1" applyProtection="1">
      <alignment horizontal="center" vertical="center"/>
    </xf>
    <xf numFmtId="10" fontId="0" fillId="0" borderId="0" xfId="2" applyNumberFormat="1" applyFont="1" applyProtection="1"/>
    <xf numFmtId="0" fontId="0" fillId="0" borderId="50" xfId="0" applyBorder="1" applyAlignment="1" applyProtection="1">
      <alignment vertical="center" textRotation="90"/>
    </xf>
    <xf numFmtId="44" fontId="0" fillId="0" borderId="3" xfId="3" quotePrefix="1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164" fontId="13" fillId="0" borderId="3" xfId="0" applyNumberFormat="1" applyFont="1" applyBorder="1" applyAlignment="1" applyProtection="1">
      <alignment horizontal="center" vertical="center"/>
    </xf>
    <xf numFmtId="164" fontId="13" fillId="0" borderId="35" xfId="0" applyNumberFormat="1" applyFont="1" applyBorder="1" applyAlignment="1" applyProtection="1">
      <alignment horizontal="center" vertical="center"/>
    </xf>
    <xf numFmtId="10" fontId="13" fillId="0" borderId="3" xfId="2" applyNumberFormat="1" applyFont="1" applyBorder="1" applyAlignment="1" applyProtection="1">
      <alignment horizontal="center" vertical="center"/>
    </xf>
    <xf numFmtId="166" fontId="13" fillId="0" borderId="3" xfId="2" applyNumberFormat="1" applyFont="1" applyBorder="1" applyAlignment="1" applyProtection="1">
      <alignment horizontal="center" vertical="center"/>
    </xf>
    <xf numFmtId="164" fontId="13" fillId="0" borderId="3" xfId="0" applyNumberFormat="1" applyFont="1" applyBorder="1" applyProtection="1"/>
    <xf numFmtId="0" fontId="0" fillId="0" borderId="3" xfId="0" applyFill="1" applyBorder="1" applyAlignment="1" applyProtection="1">
      <alignment horizontal="center" vertical="center"/>
    </xf>
    <xf numFmtId="44" fontId="0" fillId="0" borderId="3" xfId="3" applyFont="1" applyFill="1" applyBorder="1" applyAlignment="1" applyProtection="1">
      <alignment horizontal="center" vertical="center"/>
    </xf>
    <xf numFmtId="44" fontId="0" fillId="0" borderId="3" xfId="3" quotePrefix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164" fontId="0" fillId="0" borderId="3" xfId="0" applyNumberFormat="1" applyFill="1" applyBorder="1" applyAlignment="1" applyProtection="1">
      <alignment horizontal="center" vertical="center"/>
    </xf>
    <xf numFmtId="10" fontId="0" fillId="0" borderId="3" xfId="2" applyNumberFormat="1" applyFont="1" applyFill="1" applyBorder="1" applyAlignment="1" applyProtection="1">
      <alignment horizontal="center" vertical="center"/>
    </xf>
    <xf numFmtId="0" fontId="2" fillId="0" borderId="0" xfId="0" applyFont="1" applyProtection="1"/>
    <xf numFmtId="0" fontId="0" fillId="2" borderId="0" xfId="0" applyFill="1" applyProtection="1"/>
    <xf numFmtId="10" fontId="0" fillId="2" borderId="0" xfId="2" applyNumberFormat="1" applyFont="1" applyFill="1" applyProtection="1"/>
    <xf numFmtId="0" fontId="15" fillId="0" borderId="0" xfId="0" applyFont="1" applyProtection="1"/>
    <xf numFmtId="0" fontId="15" fillId="2" borderId="0" xfId="0" applyFont="1" applyFill="1" applyProtection="1"/>
    <xf numFmtId="10" fontId="15" fillId="0" borderId="0" xfId="2" applyNumberFormat="1" applyFont="1" applyProtection="1"/>
    <xf numFmtId="10" fontId="15" fillId="2" borderId="0" xfId="2" applyNumberFormat="1" applyFont="1" applyFill="1" applyProtection="1"/>
    <xf numFmtId="44" fontId="0" fillId="2" borderId="3" xfId="3" applyFont="1" applyFill="1" applyBorder="1" applyAlignment="1" applyProtection="1">
      <alignment horizontal="center" vertical="center"/>
    </xf>
    <xf numFmtId="2" fontId="0" fillId="0" borderId="0" xfId="0" applyNumberFormat="1" applyProtection="1"/>
    <xf numFmtId="0" fontId="16" fillId="0" borderId="51" xfId="0" applyFont="1" applyBorder="1" applyAlignment="1" applyProtection="1">
      <alignment horizontal="center" vertical="center" wrapText="1"/>
    </xf>
    <xf numFmtId="0" fontId="16" fillId="0" borderId="55" xfId="0" applyFont="1" applyBorder="1" applyAlignment="1" applyProtection="1">
      <alignment horizontal="center"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</xf>
    <xf numFmtId="0" fontId="18" fillId="0" borderId="24" xfId="0" applyFont="1" applyBorder="1" applyAlignment="1" applyProtection="1">
      <alignment horizontal="center" vertical="center" wrapText="1"/>
    </xf>
    <xf numFmtId="0" fontId="18" fillId="0" borderId="15" xfId="0" applyFont="1" applyBorder="1" applyAlignment="1" applyProtection="1">
      <alignment horizontal="center" vertical="center" wrapText="1"/>
    </xf>
    <xf numFmtId="0" fontId="17" fillId="0" borderId="59" xfId="0" applyFont="1" applyBorder="1" applyAlignment="1" applyProtection="1">
      <alignment horizontal="justify" vertical="center" wrapText="1"/>
    </xf>
    <xf numFmtId="0" fontId="17" fillId="0" borderId="33" xfId="0" applyFont="1" applyBorder="1" applyAlignment="1" applyProtection="1">
      <alignment horizontal="justify" vertical="center" wrapText="1"/>
    </xf>
    <xf numFmtId="0" fontId="17" fillId="0" borderId="6" xfId="0" applyFont="1" applyBorder="1" applyAlignment="1" applyProtection="1">
      <alignment horizontal="justify" vertical="center" wrapText="1"/>
    </xf>
    <xf numFmtId="0" fontId="17" fillId="0" borderId="60" xfId="0" applyFont="1" applyBorder="1" applyAlignment="1" applyProtection="1">
      <alignment horizontal="justify" vertical="center" wrapText="1"/>
    </xf>
    <xf numFmtId="0" fontId="16" fillId="5" borderId="53" xfId="0" applyFont="1" applyFill="1" applyBorder="1" applyAlignment="1" applyProtection="1">
      <alignment horizontal="center" vertical="center" wrapText="1"/>
    </xf>
    <xf numFmtId="0" fontId="16" fillId="5" borderId="56" xfId="0" applyFont="1" applyFill="1" applyBorder="1" applyAlignment="1" applyProtection="1">
      <alignment horizontal="center" vertical="center" wrapText="1"/>
    </xf>
    <xf numFmtId="0" fontId="16" fillId="5" borderId="61" xfId="0" applyFont="1" applyFill="1" applyBorder="1" applyAlignment="1" applyProtection="1">
      <alignment horizontal="center" vertical="center" wrapText="1"/>
    </xf>
    <xf numFmtId="0" fontId="16" fillId="5" borderId="51" xfId="0" applyFont="1" applyFill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 wrapText="1"/>
    </xf>
    <xf numFmtId="0" fontId="9" fillId="0" borderId="41" xfId="0" applyFont="1" applyBorder="1" applyAlignment="1" applyProtection="1">
      <alignment horizontal="center" vertical="center" wrapText="1"/>
    </xf>
    <xf numFmtId="0" fontId="9" fillId="0" borderId="42" xfId="0" applyFont="1" applyBorder="1" applyAlignment="1" applyProtection="1">
      <alignment horizontal="center" vertical="center" wrapText="1"/>
    </xf>
    <xf numFmtId="167" fontId="18" fillId="0" borderId="13" xfId="0" applyNumberFormat="1" applyFont="1" applyBorder="1" applyAlignment="1" applyProtection="1">
      <alignment horizontal="center" vertical="center" wrapText="1"/>
    </xf>
    <xf numFmtId="10" fontId="17" fillId="0" borderId="36" xfId="0" applyNumberFormat="1" applyFont="1" applyBorder="1" applyAlignment="1" applyProtection="1">
      <alignment horizontal="center" vertical="center" wrapText="1"/>
    </xf>
    <xf numFmtId="0" fontId="17" fillId="0" borderId="17" xfId="2" quotePrefix="1" applyNumberFormat="1" applyFont="1" applyBorder="1" applyAlignment="1" applyProtection="1">
      <alignment horizontal="center" vertical="center" wrapText="1"/>
    </xf>
    <xf numFmtId="0" fontId="17" fillId="0" borderId="26" xfId="2" quotePrefix="1" applyNumberFormat="1" applyFont="1" applyBorder="1" applyAlignment="1" applyProtection="1">
      <alignment horizontal="center" vertical="center" wrapText="1"/>
    </xf>
    <xf numFmtId="10" fontId="17" fillId="0" borderId="48" xfId="0" applyNumberFormat="1" applyFont="1" applyBorder="1" applyAlignment="1" applyProtection="1">
      <alignment horizontal="center" vertical="center" wrapText="1"/>
    </xf>
    <xf numFmtId="0" fontId="17" fillId="0" borderId="49" xfId="2" quotePrefix="1" applyNumberFormat="1" applyFont="1" applyBorder="1" applyAlignment="1" applyProtection="1">
      <alignment horizontal="center" vertical="center" wrapText="1"/>
    </xf>
    <xf numFmtId="49" fontId="19" fillId="0" borderId="13" xfId="3" quotePrefix="1" applyNumberFormat="1" applyFont="1" applyBorder="1" applyAlignment="1" applyProtection="1">
      <alignment horizontal="center" vertical="center" wrapText="1"/>
    </xf>
    <xf numFmtId="49" fontId="19" fillId="0" borderId="7" xfId="3" quotePrefix="1" applyNumberFormat="1" applyFont="1" applyBorder="1" applyAlignment="1" applyProtection="1">
      <alignment horizontal="center" vertical="center" wrapText="1"/>
    </xf>
    <xf numFmtId="49" fontId="19" fillId="0" borderId="9" xfId="3" quotePrefix="1" applyNumberFormat="1" applyFont="1" applyBorder="1" applyAlignment="1" applyProtection="1">
      <alignment horizontal="center" vertical="center" wrapText="1"/>
    </xf>
    <xf numFmtId="49" fontId="19" fillId="0" borderId="36" xfId="3" quotePrefix="1" applyNumberFormat="1" applyFont="1" applyBorder="1" applyAlignment="1" applyProtection="1">
      <alignment horizontal="center" vertical="center" wrapText="1"/>
    </xf>
    <xf numFmtId="49" fontId="19" fillId="0" borderId="17" xfId="3" quotePrefix="1" applyNumberFormat="1" applyFont="1" applyBorder="1" applyAlignment="1" applyProtection="1">
      <alignment horizontal="center" vertical="center" wrapText="1"/>
    </xf>
    <xf numFmtId="49" fontId="19" fillId="0" borderId="26" xfId="3" quotePrefix="1" applyNumberFormat="1" applyFont="1" applyBorder="1" applyAlignment="1" applyProtection="1">
      <alignment horizontal="center" vertical="center" wrapText="1"/>
    </xf>
    <xf numFmtId="49" fontId="19" fillId="0" borderId="25" xfId="3" quotePrefix="1" applyNumberFormat="1" applyFont="1" applyBorder="1" applyAlignment="1" applyProtection="1">
      <alignment horizontal="center" vertical="center" wrapText="1"/>
    </xf>
    <xf numFmtId="49" fontId="19" fillId="0" borderId="18" xfId="3" quotePrefix="1" applyNumberFormat="1" applyFont="1" applyBorder="1" applyAlignment="1" applyProtection="1">
      <alignment horizontal="center" vertical="center" wrapText="1"/>
    </xf>
    <xf numFmtId="10" fontId="20" fillId="0" borderId="54" xfId="0" applyNumberFormat="1" applyFont="1" applyBorder="1" applyAlignment="1" applyProtection="1">
      <alignment horizontal="center" vertical="center" wrapText="1"/>
    </xf>
    <xf numFmtId="10" fontId="20" fillId="0" borderId="14" xfId="0" applyNumberFormat="1" applyFont="1" applyBorder="1" applyAlignment="1" applyProtection="1">
      <alignment horizontal="center" vertical="center" wrapText="1"/>
    </xf>
    <xf numFmtId="10" fontId="20" fillId="0" borderId="15" xfId="0" applyNumberFormat="1" applyFont="1" applyBorder="1" applyAlignment="1" applyProtection="1">
      <alignment horizontal="center" vertical="center" wrapText="1"/>
    </xf>
    <xf numFmtId="10" fontId="20" fillId="7" borderId="20" xfId="0" applyNumberFormat="1" applyFont="1" applyFill="1" applyBorder="1" applyAlignment="1" applyProtection="1">
      <alignment horizontal="center" vertical="center" wrapText="1"/>
    </xf>
    <xf numFmtId="10" fontId="20" fillId="7" borderId="23" xfId="0" applyNumberFormat="1" applyFont="1" applyFill="1" applyBorder="1" applyAlignment="1" applyProtection="1">
      <alignment horizontal="center" vertical="center" wrapText="1"/>
    </xf>
    <xf numFmtId="10" fontId="20" fillId="7" borderId="19" xfId="0" applyNumberFormat="1" applyFont="1" applyFill="1" applyBorder="1" applyAlignment="1" applyProtection="1">
      <alignment horizontal="center" vertical="center" wrapText="1"/>
    </xf>
    <xf numFmtId="10" fontId="20" fillId="0" borderId="50" xfId="0" applyNumberFormat="1" applyFont="1" applyBorder="1" applyAlignment="1" applyProtection="1">
      <alignment horizontal="center" vertical="center" wrapText="1"/>
    </xf>
    <xf numFmtId="10" fontId="20" fillId="0" borderId="57" xfId="0" applyNumberFormat="1" applyFont="1" applyBorder="1" applyAlignment="1" applyProtection="1">
      <alignment horizontal="center" vertical="center" wrapText="1"/>
    </xf>
    <xf numFmtId="10" fontId="20" fillId="0" borderId="58" xfId="0" applyNumberFormat="1" applyFont="1" applyBorder="1" applyAlignment="1" applyProtection="1">
      <alignment horizontal="center" vertical="center" wrapText="1"/>
    </xf>
    <xf numFmtId="10" fontId="20" fillId="7" borderId="7" xfId="0" applyNumberFormat="1" applyFont="1" applyFill="1" applyBorder="1" applyAlignment="1" applyProtection="1">
      <alignment horizontal="center" vertical="center" wrapText="1"/>
    </xf>
    <xf numFmtId="10" fontId="20" fillId="7" borderId="3" xfId="0" applyNumberFormat="1" applyFont="1" applyFill="1" applyBorder="1" applyAlignment="1" applyProtection="1">
      <alignment horizontal="center" vertical="center" wrapText="1"/>
    </xf>
    <xf numFmtId="10" fontId="20" fillId="7" borderId="8" xfId="0" applyNumberFormat="1" applyFont="1" applyFill="1" applyBorder="1" applyAlignment="1" applyProtection="1">
      <alignment horizontal="center" vertical="center" wrapText="1"/>
    </xf>
    <xf numFmtId="10" fontId="20" fillId="0" borderId="34" xfId="0" applyNumberFormat="1" applyFont="1" applyBorder="1" applyAlignment="1" applyProtection="1">
      <alignment horizontal="center" vertical="center" wrapText="1"/>
    </xf>
    <xf numFmtId="10" fontId="20" fillId="0" borderId="10" xfId="0" applyNumberFormat="1" applyFont="1" applyBorder="1" applyAlignment="1" applyProtection="1">
      <alignment horizontal="center" vertical="center" wrapText="1"/>
    </xf>
    <xf numFmtId="10" fontId="20" fillId="0" borderId="11" xfId="0" applyNumberFormat="1" applyFont="1" applyBorder="1" applyAlignment="1" applyProtection="1">
      <alignment horizontal="center" vertical="center" wrapText="1"/>
    </xf>
    <xf numFmtId="10" fontId="20" fillId="7" borderId="68" xfId="0" applyNumberFormat="1" applyFont="1" applyFill="1" applyBorder="1" applyAlignment="1" applyProtection="1">
      <alignment horizontal="center" vertical="center" wrapText="1"/>
    </xf>
    <xf numFmtId="10" fontId="20" fillId="7" borderId="69" xfId="0" applyNumberFormat="1" applyFont="1" applyFill="1" applyBorder="1" applyAlignment="1" applyProtection="1">
      <alignment horizontal="center" vertical="center" wrapText="1"/>
    </xf>
    <xf numFmtId="10" fontId="20" fillId="7" borderId="70" xfId="0" applyNumberFormat="1" applyFont="1" applyFill="1" applyBorder="1" applyAlignment="1" applyProtection="1">
      <alignment horizontal="center" vertical="center" wrapText="1"/>
    </xf>
    <xf numFmtId="10" fontId="20" fillId="0" borderId="36" xfId="0" applyNumberFormat="1" applyFont="1" applyBorder="1" applyAlignment="1" applyProtection="1">
      <alignment horizontal="center" vertical="center" wrapText="1"/>
    </xf>
    <xf numFmtId="10" fontId="20" fillId="0" borderId="17" xfId="0" applyNumberFormat="1" applyFont="1" applyBorder="1" applyAlignment="1" applyProtection="1">
      <alignment horizontal="center" vertical="center" wrapText="1"/>
    </xf>
    <xf numFmtId="10" fontId="20" fillId="0" borderId="18" xfId="0" applyNumberFormat="1" applyFont="1" applyBorder="1" applyAlignment="1" applyProtection="1">
      <alignment horizontal="center" vertical="center" wrapText="1"/>
    </xf>
    <xf numFmtId="10" fontId="20" fillId="0" borderId="37" xfId="0" applyNumberFormat="1" applyFont="1" applyBorder="1" applyAlignment="1" applyProtection="1">
      <alignment horizontal="center" vertical="center" wrapText="1"/>
    </xf>
    <xf numFmtId="10" fontId="20" fillId="0" borderId="23" xfId="0" applyNumberFormat="1" applyFont="1" applyBorder="1" applyAlignment="1" applyProtection="1">
      <alignment horizontal="center" vertical="center" wrapText="1"/>
    </xf>
    <xf numFmtId="10" fontId="20" fillId="0" borderId="31" xfId="0" applyNumberFormat="1" applyFont="1" applyBorder="1" applyAlignment="1" applyProtection="1">
      <alignment horizontal="center" vertical="center" wrapText="1"/>
    </xf>
    <xf numFmtId="0" fontId="7" fillId="0" borderId="13" xfId="1" applyNumberFormat="1" applyFont="1" applyBorder="1" applyAlignment="1" applyProtection="1">
      <alignment horizontal="center" vertical="center" wrapText="1"/>
    </xf>
    <xf numFmtId="44" fontId="7" fillId="2" borderId="15" xfId="3" applyFont="1" applyFill="1" applyBorder="1" applyAlignment="1" applyProtection="1">
      <alignment vertical="center"/>
    </xf>
    <xf numFmtId="0" fontId="7" fillId="0" borderId="7" xfId="1" applyNumberFormat="1" applyFont="1" applyBorder="1" applyAlignment="1" applyProtection="1">
      <alignment horizontal="center" vertical="center" wrapText="1"/>
    </xf>
    <xf numFmtId="44" fontId="7" fillId="2" borderId="8" xfId="3" applyFont="1" applyFill="1" applyBorder="1" applyAlignment="1" applyProtection="1">
      <alignment vertical="center"/>
    </xf>
    <xf numFmtId="0" fontId="7" fillId="2" borderId="11" xfId="0" applyFont="1" applyFill="1" applyBorder="1" applyAlignment="1" applyProtection="1">
      <alignment vertical="center"/>
    </xf>
    <xf numFmtId="4" fontId="3" fillId="0" borderId="0" xfId="0" applyNumberFormat="1" applyFont="1" applyAlignment="1" applyProtection="1">
      <alignment vertical="center"/>
    </xf>
    <xf numFmtId="165" fontId="13" fillId="0" borderId="3" xfId="0" applyNumberFormat="1" applyFont="1" applyBorder="1" applyAlignment="1" applyProtection="1">
      <alignment horizontal="center" vertical="center"/>
    </xf>
    <xf numFmtId="165" fontId="13" fillId="0" borderId="3" xfId="2" applyNumberFormat="1" applyFont="1" applyBorder="1" applyAlignment="1" applyProtection="1">
      <alignment horizontal="center" vertical="center"/>
    </xf>
    <xf numFmtId="165" fontId="13" fillId="0" borderId="35" xfId="2" applyNumberFormat="1" applyFont="1" applyBorder="1" applyAlignment="1" applyProtection="1">
      <alignment horizontal="center" vertical="center"/>
    </xf>
    <xf numFmtId="165" fontId="2" fillId="6" borderId="2" xfId="2" applyNumberFormat="1" applyFont="1" applyFill="1" applyBorder="1" applyProtection="1"/>
    <xf numFmtId="0" fontId="7" fillId="0" borderId="29" xfId="0" applyFont="1" applyBorder="1" applyAlignment="1" applyProtection="1">
      <alignment horizontal="left" vertical="center" wrapText="1" indent="1"/>
    </xf>
    <xf numFmtId="0" fontId="7" fillId="0" borderId="30" xfId="0" applyFont="1" applyBorder="1" applyAlignment="1" applyProtection="1">
      <alignment horizontal="left" vertical="center" indent="1"/>
    </xf>
    <xf numFmtId="0" fontId="7" fillId="0" borderId="38" xfId="0" applyFont="1" applyBorder="1" applyAlignment="1" applyProtection="1">
      <alignment horizontal="left" vertical="center" indent="1"/>
    </xf>
    <xf numFmtId="0" fontId="7" fillId="0" borderId="39" xfId="0" applyFont="1" applyBorder="1" applyAlignment="1" applyProtection="1">
      <alignment horizontal="left" vertical="center" indent="1"/>
    </xf>
    <xf numFmtId="0" fontId="17" fillId="0" borderId="4" xfId="0" applyFont="1" applyBorder="1" applyAlignment="1" applyProtection="1">
      <alignment horizontal="center" vertical="center" wrapText="1"/>
    </xf>
    <xf numFmtId="0" fontId="17" fillId="0" borderId="6" xfId="0" applyFont="1" applyBorder="1" applyAlignment="1" applyProtection="1">
      <alignment horizontal="center" vertical="center" wrapText="1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2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/>
    </xf>
    <xf numFmtId="0" fontId="6" fillId="0" borderId="15" xfId="0" applyFont="1" applyBorder="1" applyAlignment="1" applyProtection="1">
      <alignment horizontal="center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24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10" fontId="20" fillId="0" borderId="4" xfId="0" applyNumberFormat="1" applyFont="1" applyBorder="1" applyAlignment="1" applyProtection="1">
      <alignment horizontal="center" vertical="center" wrapText="1"/>
    </xf>
    <xf numFmtId="10" fontId="20" fillId="0" borderId="5" xfId="0" applyNumberFormat="1" applyFont="1" applyBorder="1" applyAlignment="1" applyProtection="1">
      <alignment horizontal="center" vertical="center" wrapText="1"/>
    </xf>
    <xf numFmtId="10" fontId="20" fillId="0" borderId="6" xfId="0" applyNumberFormat="1" applyFont="1" applyBorder="1" applyAlignment="1" applyProtection="1">
      <alignment horizontal="center" vertical="center" wrapText="1"/>
    </xf>
    <xf numFmtId="0" fontId="9" fillId="0" borderId="32" xfId="0" applyFont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center" vertical="center" wrapText="1"/>
    </xf>
    <xf numFmtId="0" fontId="9" fillId="0" borderId="33" xfId="0" applyFont="1" applyBorder="1" applyAlignment="1" applyProtection="1">
      <alignment horizontal="center" vertical="center" wrapText="1"/>
    </xf>
    <xf numFmtId="49" fontId="17" fillId="0" borderId="10" xfId="3" quotePrefix="1" applyNumberFormat="1" applyFont="1" applyBorder="1" applyAlignment="1" applyProtection="1">
      <alignment horizontal="justify" vertical="center" wrapText="1"/>
    </xf>
    <xf numFmtId="49" fontId="17" fillId="0" borderId="11" xfId="3" quotePrefix="1" applyNumberFormat="1" applyFont="1" applyBorder="1" applyAlignment="1" applyProtection="1">
      <alignment horizontal="justify" vertical="center" wrapText="1"/>
    </xf>
    <xf numFmtId="0" fontId="19" fillId="0" borderId="7" xfId="0" applyFont="1" applyBorder="1" applyAlignment="1" applyProtection="1">
      <alignment horizontal="center" vertical="center" wrapText="1"/>
    </xf>
    <xf numFmtId="0" fontId="19" fillId="0" borderId="8" xfId="0" applyFont="1" applyBorder="1" applyAlignment="1" applyProtection="1">
      <alignment horizontal="center" vertical="center" wrapText="1"/>
    </xf>
    <xf numFmtId="0" fontId="19" fillId="0" borderId="9" xfId="0" applyFont="1" applyBorder="1" applyAlignment="1" applyProtection="1">
      <alignment horizontal="center" vertical="center" wrapText="1"/>
    </xf>
    <xf numFmtId="0" fontId="19" fillId="0" borderId="11" xfId="0" applyFont="1" applyBorder="1" applyAlignment="1" applyProtection="1">
      <alignment horizontal="center" vertical="center" wrapText="1"/>
    </xf>
    <xf numFmtId="49" fontId="17" fillId="0" borderId="32" xfId="3" quotePrefix="1" applyNumberFormat="1" applyFont="1" applyBorder="1" applyAlignment="1" applyProtection="1">
      <alignment horizontal="justify" vertical="center" wrapText="1"/>
    </xf>
    <xf numFmtId="49" fontId="17" fillId="0" borderId="27" xfId="3" quotePrefix="1" applyNumberFormat="1" applyFont="1" applyBorder="1" applyAlignment="1" applyProtection="1">
      <alignment horizontal="justify" vertical="center" wrapText="1"/>
    </xf>
    <xf numFmtId="49" fontId="17" fillId="0" borderId="33" xfId="3" quotePrefix="1" applyNumberFormat="1" applyFont="1" applyBorder="1" applyAlignment="1" applyProtection="1">
      <alignment horizontal="justify" vertical="center" wrapText="1"/>
    </xf>
    <xf numFmtId="49" fontId="17" fillId="0" borderId="28" xfId="3" quotePrefix="1" applyNumberFormat="1" applyFont="1" applyBorder="1" applyAlignment="1" applyProtection="1">
      <alignment horizontal="justify" vertical="center" wrapText="1"/>
    </xf>
    <xf numFmtId="49" fontId="17" fillId="0" borderId="14" xfId="3" quotePrefix="1" applyNumberFormat="1" applyFont="1" applyBorder="1" applyAlignment="1" applyProtection="1">
      <alignment horizontal="justify" vertical="center" wrapText="1"/>
    </xf>
    <xf numFmtId="49" fontId="17" fillId="0" borderId="15" xfId="3" quotePrefix="1" applyNumberFormat="1" applyFont="1" applyBorder="1" applyAlignment="1" applyProtection="1">
      <alignment horizontal="justify" vertical="center" wrapText="1"/>
    </xf>
    <xf numFmtId="49" fontId="17" fillId="0" borderId="3" xfId="3" quotePrefix="1" applyNumberFormat="1" applyFont="1" applyBorder="1" applyAlignment="1" applyProtection="1">
      <alignment horizontal="justify" vertical="center" wrapText="1"/>
    </xf>
    <xf numFmtId="49" fontId="17" fillId="0" borderId="8" xfId="3" quotePrefix="1" applyNumberFormat="1" applyFont="1" applyBorder="1" applyAlignment="1" applyProtection="1">
      <alignment horizontal="justify" vertical="center" wrapText="1"/>
    </xf>
    <xf numFmtId="165" fontId="0" fillId="0" borderId="0" xfId="0" applyNumberFormat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 vertical="top" wrapText="1"/>
    </xf>
    <xf numFmtId="0" fontId="2" fillId="0" borderId="32" xfId="0" applyFont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/>
    </xf>
    <xf numFmtId="0" fontId="0" fillId="0" borderId="44" xfId="0" applyBorder="1" applyAlignment="1" applyProtection="1">
      <alignment horizontal="center"/>
    </xf>
    <xf numFmtId="0" fontId="12" fillId="0" borderId="46" xfId="0" applyFont="1" applyBorder="1" applyAlignment="1" applyProtection="1">
      <alignment horizontal="center" vertical="top"/>
    </xf>
    <xf numFmtId="0" fontId="0" fillId="0" borderId="16" xfId="0" applyBorder="1" applyAlignment="1" applyProtection="1">
      <alignment horizontal="center"/>
    </xf>
    <xf numFmtId="0" fontId="0" fillId="0" borderId="62" xfId="0" applyBorder="1" applyAlignment="1" applyProtection="1">
      <alignment horizontal="center"/>
    </xf>
    <xf numFmtId="0" fontId="12" fillId="0" borderId="63" xfId="0" applyFont="1" applyBorder="1" applyAlignment="1" applyProtection="1">
      <alignment horizontal="center" vertical="top"/>
    </xf>
    <xf numFmtId="0" fontId="12" fillId="0" borderId="64" xfId="0" applyFont="1" applyBorder="1" applyAlignment="1" applyProtection="1">
      <alignment horizontal="center" vertical="top"/>
    </xf>
    <xf numFmtId="2" fontId="14" fillId="0" borderId="0" xfId="3" applyNumberFormat="1" applyFont="1" applyBorder="1" applyAlignment="1" applyProtection="1">
      <alignment horizontal="justify" vertical="center" wrapText="1"/>
    </xf>
    <xf numFmtId="0" fontId="0" fillId="0" borderId="50" xfId="0" applyBorder="1" applyAlignment="1" applyProtection="1">
      <alignment horizontal="center" vertical="center" textRotation="90" wrapText="1"/>
    </xf>
    <xf numFmtId="0" fontId="2" fillId="0" borderId="66" xfId="0" applyFont="1" applyBorder="1" applyAlignment="1" applyProtection="1">
      <alignment horizontal="center"/>
    </xf>
    <xf numFmtId="165" fontId="0" fillId="0" borderId="1" xfId="0" applyNumberFormat="1" applyBorder="1" applyAlignment="1" applyProtection="1">
      <alignment horizontal="center"/>
    </xf>
    <xf numFmtId="165" fontId="0" fillId="0" borderId="0" xfId="0" applyNumberFormat="1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/>
    </xf>
    <xf numFmtId="165" fontId="0" fillId="0" borderId="63" xfId="0" applyNumberFormat="1" applyBorder="1" applyAlignment="1" applyProtection="1">
      <alignment horizontal="center"/>
    </xf>
    <xf numFmtId="165" fontId="0" fillId="0" borderId="66" xfId="0" applyNumberFormat="1" applyBorder="1" applyAlignment="1" applyProtection="1">
      <alignment horizontal="center"/>
    </xf>
    <xf numFmtId="165" fontId="0" fillId="0" borderId="67" xfId="0" applyNumberFormat="1" applyBorder="1" applyAlignment="1" applyProtection="1">
      <alignment horizontal="center"/>
    </xf>
  </cellXfs>
  <cellStyles count="4">
    <cellStyle name="Migliaia" xfId="1" builtinId="3"/>
    <cellStyle name="Normale" xfId="0" builtinId="0"/>
    <cellStyle name="Percentuale" xfId="2" builtinId="5"/>
    <cellStyle name="Valuta" xfId="3" builtinId="4"/>
  </cellStyles>
  <dxfs count="0"/>
  <tableStyles count="0" defaultTableStyle="TableStyleMedium2" defaultPivotStyle="PivotStyleLight16"/>
  <colors>
    <mruColors>
      <color rgb="FFC7F8A6"/>
      <color rgb="FFBAF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AMBITO 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393024205312772E-2"/>
          <c:y val="8.1414985376249735E-2"/>
          <c:w val="0.86367878698882072"/>
          <c:h val="0.70442857506257683"/>
        </c:manualLayout>
      </c:layout>
      <c:scatterChart>
        <c:scatterStyle val="lineMarker"/>
        <c:varyColors val="0"/>
        <c:ser>
          <c:idx val="1"/>
          <c:order val="0"/>
          <c:tx>
            <c:v> % MAX PSR AMBITO A 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'supporto grafici'!$C$10:$CW$10</c:f>
              <c:numCache>
                <c:formatCode>_("€"* #,##0.00_);_("€"* \(#,##0.00\);_("€"* "-"??_);_(@_)</c:formatCode>
                <c:ptCount val="99"/>
                <c:pt idx="0">
                  <c:v>50000</c:v>
                </c:pt>
                <c:pt idx="1">
                  <c:v>100000</c:v>
                </c:pt>
                <c:pt idx="2">
                  <c:v>150000</c:v>
                </c:pt>
                <c:pt idx="3">
                  <c:v>200000</c:v>
                </c:pt>
                <c:pt idx="4">
                  <c:v>250000</c:v>
                </c:pt>
                <c:pt idx="5">
                  <c:v>300000</c:v>
                </c:pt>
                <c:pt idx="6">
                  <c:v>350000</c:v>
                </c:pt>
                <c:pt idx="7">
                  <c:v>400000</c:v>
                </c:pt>
                <c:pt idx="8">
                  <c:v>450000</c:v>
                </c:pt>
                <c:pt idx="9">
                  <c:v>500000</c:v>
                </c:pt>
                <c:pt idx="10">
                  <c:v>550000</c:v>
                </c:pt>
                <c:pt idx="11">
                  <c:v>600000</c:v>
                </c:pt>
                <c:pt idx="12">
                  <c:v>650000</c:v>
                </c:pt>
                <c:pt idx="13">
                  <c:v>700000</c:v>
                </c:pt>
                <c:pt idx="14">
                  <c:v>750000</c:v>
                </c:pt>
                <c:pt idx="15">
                  <c:v>800000</c:v>
                </c:pt>
                <c:pt idx="16">
                  <c:v>850000</c:v>
                </c:pt>
                <c:pt idx="17">
                  <c:v>900000</c:v>
                </c:pt>
                <c:pt idx="18">
                  <c:v>950000</c:v>
                </c:pt>
                <c:pt idx="19">
                  <c:v>1000000</c:v>
                </c:pt>
                <c:pt idx="20">
                  <c:v>1050000</c:v>
                </c:pt>
                <c:pt idx="21">
                  <c:v>1100000</c:v>
                </c:pt>
                <c:pt idx="22">
                  <c:v>1150000</c:v>
                </c:pt>
                <c:pt idx="23">
                  <c:v>1200000</c:v>
                </c:pt>
                <c:pt idx="24">
                  <c:v>1250000</c:v>
                </c:pt>
                <c:pt idx="25">
                  <c:v>1300000</c:v>
                </c:pt>
                <c:pt idx="26">
                  <c:v>1350000</c:v>
                </c:pt>
                <c:pt idx="27">
                  <c:v>1400000</c:v>
                </c:pt>
                <c:pt idx="28">
                  <c:v>1450000</c:v>
                </c:pt>
                <c:pt idx="29">
                  <c:v>1500000</c:v>
                </c:pt>
                <c:pt idx="30">
                  <c:v>1550000</c:v>
                </c:pt>
                <c:pt idx="31">
                  <c:v>1600000</c:v>
                </c:pt>
                <c:pt idx="32">
                  <c:v>1650000</c:v>
                </c:pt>
                <c:pt idx="33">
                  <c:v>1700000</c:v>
                </c:pt>
                <c:pt idx="34">
                  <c:v>1750000</c:v>
                </c:pt>
                <c:pt idx="35">
                  <c:v>1800000</c:v>
                </c:pt>
                <c:pt idx="36">
                  <c:v>1850000</c:v>
                </c:pt>
                <c:pt idx="37">
                  <c:v>1900000</c:v>
                </c:pt>
                <c:pt idx="38">
                  <c:v>1950000</c:v>
                </c:pt>
                <c:pt idx="39">
                  <c:v>2000000</c:v>
                </c:pt>
                <c:pt idx="40">
                  <c:v>2050000</c:v>
                </c:pt>
                <c:pt idx="41">
                  <c:v>2100000</c:v>
                </c:pt>
                <c:pt idx="42">
                  <c:v>2150000</c:v>
                </c:pt>
                <c:pt idx="43">
                  <c:v>2200000</c:v>
                </c:pt>
                <c:pt idx="44">
                  <c:v>2250000</c:v>
                </c:pt>
                <c:pt idx="45">
                  <c:v>2300000</c:v>
                </c:pt>
                <c:pt idx="46">
                  <c:v>2350000</c:v>
                </c:pt>
                <c:pt idx="47">
                  <c:v>2400000</c:v>
                </c:pt>
                <c:pt idx="48">
                  <c:v>2450000</c:v>
                </c:pt>
                <c:pt idx="49">
                  <c:v>2500000</c:v>
                </c:pt>
                <c:pt idx="50">
                  <c:v>2550000</c:v>
                </c:pt>
                <c:pt idx="51">
                  <c:v>2600000</c:v>
                </c:pt>
                <c:pt idx="52">
                  <c:v>2650000</c:v>
                </c:pt>
                <c:pt idx="53">
                  <c:v>2700000</c:v>
                </c:pt>
                <c:pt idx="54">
                  <c:v>2750000</c:v>
                </c:pt>
                <c:pt idx="55">
                  <c:v>2800000</c:v>
                </c:pt>
                <c:pt idx="56">
                  <c:v>2850000</c:v>
                </c:pt>
                <c:pt idx="57">
                  <c:v>2900000</c:v>
                </c:pt>
                <c:pt idx="58">
                  <c:v>2950000</c:v>
                </c:pt>
                <c:pt idx="59">
                  <c:v>3000000</c:v>
                </c:pt>
                <c:pt idx="60">
                  <c:v>3050000</c:v>
                </c:pt>
                <c:pt idx="61">
                  <c:v>3100000</c:v>
                </c:pt>
                <c:pt idx="62">
                  <c:v>3150000</c:v>
                </c:pt>
                <c:pt idx="63">
                  <c:v>3200000</c:v>
                </c:pt>
                <c:pt idx="64">
                  <c:v>3250000</c:v>
                </c:pt>
                <c:pt idx="65">
                  <c:v>3300000</c:v>
                </c:pt>
                <c:pt idx="66">
                  <c:v>3350000</c:v>
                </c:pt>
                <c:pt idx="67">
                  <c:v>3400000</c:v>
                </c:pt>
                <c:pt idx="68">
                  <c:v>3450000</c:v>
                </c:pt>
                <c:pt idx="69">
                  <c:v>3500000</c:v>
                </c:pt>
                <c:pt idx="70">
                  <c:v>3550000</c:v>
                </c:pt>
                <c:pt idx="71">
                  <c:v>3600000</c:v>
                </c:pt>
                <c:pt idx="72">
                  <c:v>3650000</c:v>
                </c:pt>
                <c:pt idx="73">
                  <c:v>3700000</c:v>
                </c:pt>
                <c:pt idx="74">
                  <c:v>3750000</c:v>
                </c:pt>
                <c:pt idx="75">
                  <c:v>3800000</c:v>
                </c:pt>
                <c:pt idx="76">
                  <c:v>3850000</c:v>
                </c:pt>
                <c:pt idx="77">
                  <c:v>3900000</c:v>
                </c:pt>
                <c:pt idx="78">
                  <c:v>3950000</c:v>
                </c:pt>
                <c:pt idx="79">
                  <c:v>4000000</c:v>
                </c:pt>
                <c:pt idx="80">
                  <c:v>4050000</c:v>
                </c:pt>
                <c:pt idx="81">
                  <c:v>4100000</c:v>
                </c:pt>
                <c:pt idx="82">
                  <c:v>4150000</c:v>
                </c:pt>
                <c:pt idx="83">
                  <c:v>4200000</c:v>
                </c:pt>
                <c:pt idx="84">
                  <c:v>4250000</c:v>
                </c:pt>
                <c:pt idx="85">
                  <c:v>4300000</c:v>
                </c:pt>
                <c:pt idx="86">
                  <c:v>4350000</c:v>
                </c:pt>
                <c:pt idx="87">
                  <c:v>4400000</c:v>
                </c:pt>
                <c:pt idx="88">
                  <c:v>4450000</c:v>
                </c:pt>
                <c:pt idx="89">
                  <c:v>4500000</c:v>
                </c:pt>
                <c:pt idx="90">
                  <c:v>4550000</c:v>
                </c:pt>
                <c:pt idx="91">
                  <c:v>4600000</c:v>
                </c:pt>
                <c:pt idx="92">
                  <c:v>4650000</c:v>
                </c:pt>
                <c:pt idx="93">
                  <c:v>4700000</c:v>
                </c:pt>
                <c:pt idx="94">
                  <c:v>4750000</c:v>
                </c:pt>
                <c:pt idx="95">
                  <c:v>4800000</c:v>
                </c:pt>
                <c:pt idx="96">
                  <c:v>4850000</c:v>
                </c:pt>
                <c:pt idx="97">
                  <c:v>4900000</c:v>
                </c:pt>
                <c:pt idx="98">
                  <c:v>4950000</c:v>
                </c:pt>
              </c:numCache>
            </c:numRef>
          </c:xVal>
          <c:yVal>
            <c:numRef>
              <c:f>'supporto grafici'!$C$47:$CW$47</c:f>
              <c:numCache>
                <c:formatCode>0.00%</c:formatCode>
                <c:ptCount val="99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9.5454545454545459E-2</c:v>
                </c:pt>
                <c:pt idx="11">
                  <c:v>9.166666666666666E-2</c:v>
                </c:pt>
                <c:pt idx="12">
                  <c:v>8.8461538461538466E-2</c:v>
                </c:pt>
                <c:pt idx="13">
                  <c:v>8.5714285714285715E-2</c:v>
                </c:pt>
                <c:pt idx="14">
                  <c:v>8.3333333333333329E-2</c:v>
                </c:pt>
                <c:pt idx="15">
                  <c:v>8.1250000000000003E-2</c:v>
                </c:pt>
                <c:pt idx="16">
                  <c:v>7.9411764705882348E-2</c:v>
                </c:pt>
                <c:pt idx="17">
                  <c:v>7.7777777777777779E-2</c:v>
                </c:pt>
                <c:pt idx="18">
                  <c:v>7.6315789473684212E-2</c:v>
                </c:pt>
                <c:pt idx="19">
                  <c:v>7.4999999999999997E-2</c:v>
                </c:pt>
                <c:pt idx="20">
                  <c:v>7.2619047619047625E-2</c:v>
                </c:pt>
                <c:pt idx="21">
                  <c:v>7.045454545454545E-2</c:v>
                </c:pt>
                <c:pt idx="22">
                  <c:v>6.8478260869565211E-2</c:v>
                </c:pt>
                <c:pt idx="23">
                  <c:v>6.6666666666666666E-2</c:v>
                </c:pt>
                <c:pt idx="24">
                  <c:v>6.5000000000000002E-2</c:v>
                </c:pt>
                <c:pt idx="25">
                  <c:v>6.3461538461538458E-2</c:v>
                </c:pt>
                <c:pt idx="26">
                  <c:v>6.2037037037037036E-2</c:v>
                </c:pt>
                <c:pt idx="27">
                  <c:v>6.0714285714285714E-2</c:v>
                </c:pt>
                <c:pt idx="28">
                  <c:v>5.9482758620689656E-2</c:v>
                </c:pt>
                <c:pt idx="29">
                  <c:v>5.8333333333333334E-2</c:v>
                </c:pt>
                <c:pt idx="30">
                  <c:v>5.7258064516129033E-2</c:v>
                </c:pt>
                <c:pt idx="31">
                  <c:v>5.6250000000000001E-2</c:v>
                </c:pt>
                <c:pt idx="32">
                  <c:v>5.5303030303030305E-2</c:v>
                </c:pt>
                <c:pt idx="33">
                  <c:v>5.4411764705882354E-2</c:v>
                </c:pt>
                <c:pt idx="34">
                  <c:v>5.3571428571428568E-2</c:v>
                </c:pt>
                <c:pt idx="35">
                  <c:v>5.2777777777777778E-2</c:v>
                </c:pt>
                <c:pt idx="36">
                  <c:v>5.202702702702703E-2</c:v>
                </c:pt>
                <c:pt idx="37">
                  <c:v>5.131578947368421E-2</c:v>
                </c:pt>
                <c:pt idx="38">
                  <c:v>5.0641025641025642E-2</c:v>
                </c:pt>
                <c:pt idx="39">
                  <c:v>0.05</c:v>
                </c:pt>
                <c:pt idx="40">
                  <c:v>4.9390243902439027E-2</c:v>
                </c:pt>
                <c:pt idx="41">
                  <c:v>4.880952380952381E-2</c:v>
                </c:pt>
                <c:pt idx="42">
                  <c:v>4.8255813953488373E-2</c:v>
                </c:pt>
                <c:pt idx="43">
                  <c:v>4.7727272727272729E-2</c:v>
                </c:pt>
                <c:pt idx="44">
                  <c:v>4.7222222222222221E-2</c:v>
                </c:pt>
                <c:pt idx="45">
                  <c:v>4.6739130434782609E-2</c:v>
                </c:pt>
                <c:pt idx="46">
                  <c:v>4.6276595744680848E-2</c:v>
                </c:pt>
                <c:pt idx="47">
                  <c:v>4.583333333333333E-2</c:v>
                </c:pt>
                <c:pt idx="48">
                  <c:v>4.5408163265306126E-2</c:v>
                </c:pt>
                <c:pt idx="49">
                  <c:v>4.4999999999999998E-2</c:v>
                </c:pt>
                <c:pt idx="50">
                  <c:v>4.4607843137254903E-2</c:v>
                </c:pt>
                <c:pt idx="51">
                  <c:v>4.4230769230769233E-2</c:v>
                </c:pt>
                <c:pt idx="52">
                  <c:v>4.3867924528301884E-2</c:v>
                </c:pt>
                <c:pt idx="53">
                  <c:v>4.3518518518518519E-2</c:v>
                </c:pt>
                <c:pt idx="54">
                  <c:v>4.3181818181818182E-2</c:v>
                </c:pt>
                <c:pt idx="55">
                  <c:v>4.2857142857142858E-2</c:v>
                </c:pt>
                <c:pt idx="56">
                  <c:v>4.2543859649122807E-2</c:v>
                </c:pt>
                <c:pt idx="57">
                  <c:v>4.2241379310344829E-2</c:v>
                </c:pt>
                <c:pt idx="58">
                  <c:v>4.1949152542372879E-2</c:v>
                </c:pt>
                <c:pt idx="59">
                  <c:v>4.1666666666666664E-2</c:v>
                </c:pt>
                <c:pt idx="60">
                  <c:v>4.1393442622950818E-2</c:v>
                </c:pt>
                <c:pt idx="61">
                  <c:v>4.1129032258064517E-2</c:v>
                </c:pt>
                <c:pt idx="62">
                  <c:v>4.0873015873015874E-2</c:v>
                </c:pt>
                <c:pt idx="63">
                  <c:v>4.0625000000000001E-2</c:v>
                </c:pt>
                <c:pt idx="64">
                  <c:v>4.0384615384615387E-2</c:v>
                </c:pt>
                <c:pt idx="65">
                  <c:v>4.0151515151515153E-2</c:v>
                </c:pt>
                <c:pt idx="66">
                  <c:v>3.9925373134328361E-2</c:v>
                </c:pt>
                <c:pt idx="67">
                  <c:v>3.9705882352941174E-2</c:v>
                </c:pt>
                <c:pt idx="68">
                  <c:v>3.9492753623188409E-2</c:v>
                </c:pt>
                <c:pt idx="69">
                  <c:v>3.9285714285714285E-2</c:v>
                </c:pt>
                <c:pt idx="70">
                  <c:v>3.9084507042253525E-2</c:v>
                </c:pt>
                <c:pt idx="71">
                  <c:v>3.888888888888889E-2</c:v>
                </c:pt>
                <c:pt idx="72">
                  <c:v>3.8698630136986302E-2</c:v>
                </c:pt>
                <c:pt idx="73">
                  <c:v>3.8513513513513516E-2</c:v>
                </c:pt>
                <c:pt idx="74">
                  <c:v>3.833333333333333E-2</c:v>
                </c:pt>
                <c:pt idx="75">
                  <c:v>3.8157894736842106E-2</c:v>
                </c:pt>
                <c:pt idx="76">
                  <c:v>3.7987012987012986E-2</c:v>
                </c:pt>
                <c:pt idx="77">
                  <c:v>3.7820512820512818E-2</c:v>
                </c:pt>
                <c:pt idx="78">
                  <c:v>3.7658227848101265E-2</c:v>
                </c:pt>
                <c:pt idx="79">
                  <c:v>3.7499999999999999E-2</c:v>
                </c:pt>
                <c:pt idx="80">
                  <c:v>3.734567901234568E-2</c:v>
                </c:pt>
                <c:pt idx="81">
                  <c:v>3.7195121951219511E-2</c:v>
                </c:pt>
                <c:pt idx="82">
                  <c:v>3.7048192771084336E-2</c:v>
                </c:pt>
                <c:pt idx="83">
                  <c:v>3.6904761904761905E-2</c:v>
                </c:pt>
                <c:pt idx="84">
                  <c:v>3.6764705882352942E-2</c:v>
                </c:pt>
                <c:pt idx="85">
                  <c:v>3.6627906976744187E-2</c:v>
                </c:pt>
                <c:pt idx="86">
                  <c:v>3.649425287356322E-2</c:v>
                </c:pt>
                <c:pt idx="87">
                  <c:v>3.6363636363636362E-2</c:v>
                </c:pt>
                <c:pt idx="88">
                  <c:v>3.6235955056179776E-2</c:v>
                </c:pt>
                <c:pt idx="89">
                  <c:v>3.6111111111111108E-2</c:v>
                </c:pt>
                <c:pt idx="90">
                  <c:v>3.5989010989010986E-2</c:v>
                </c:pt>
                <c:pt idx="91">
                  <c:v>3.5869565217391305E-2</c:v>
                </c:pt>
                <c:pt idx="92">
                  <c:v>3.575268817204301E-2</c:v>
                </c:pt>
                <c:pt idx="93">
                  <c:v>3.5638297872340428E-2</c:v>
                </c:pt>
                <c:pt idx="94">
                  <c:v>3.5526315789473684E-2</c:v>
                </c:pt>
                <c:pt idx="95">
                  <c:v>3.5416666666666666E-2</c:v>
                </c:pt>
                <c:pt idx="96">
                  <c:v>3.5309278350515463E-2</c:v>
                </c:pt>
                <c:pt idx="97">
                  <c:v>3.520408163265306E-2</c:v>
                </c:pt>
                <c:pt idx="98">
                  <c:v>3.5101010101010098E-2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1F-4797-86FD-4490B8575E1E}"/>
            </c:ext>
          </c:extLst>
        </c:ser>
        <c:ser>
          <c:idx val="0"/>
          <c:order val="1"/>
          <c:tx>
            <c:strRef>
              <c:f>'supporto grafici'!$B$26</c:f>
              <c:strCache>
                <c:ptCount val="1"/>
                <c:pt idx="0">
                  <c:v>% Tipologia 1A+4+5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'supporto grafici'!$C$10:$CW$10</c:f>
              <c:numCache>
                <c:formatCode>_("€"* #,##0.00_);_("€"* \(#,##0.00\);_("€"* "-"??_);_(@_)</c:formatCode>
                <c:ptCount val="99"/>
                <c:pt idx="0">
                  <c:v>50000</c:v>
                </c:pt>
                <c:pt idx="1">
                  <c:v>100000</c:v>
                </c:pt>
                <c:pt idx="2">
                  <c:v>150000</c:v>
                </c:pt>
                <c:pt idx="3">
                  <c:v>200000</c:v>
                </c:pt>
                <c:pt idx="4">
                  <c:v>250000</c:v>
                </c:pt>
                <c:pt idx="5">
                  <c:v>300000</c:v>
                </c:pt>
                <c:pt idx="6">
                  <c:v>350000</c:v>
                </c:pt>
                <c:pt idx="7">
                  <c:v>400000</c:v>
                </c:pt>
                <c:pt idx="8">
                  <c:v>450000</c:v>
                </c:pt>
                <c:pt idx="9">
                  <c:v>500000</c:v>
                </c:pt>
                <c:pt idx="10">
                  <c:v>550000</c:v>
                </c:pt>
                <c:pt idx="11">
                  <c:v>600000</c:v>
                </c:pt>
                <c:pt idx="12">
                  <c:v>650000</c:v>
                </c:pt>
                <c:pt idx="13">
                  <c:v>700000</c:v>
                </c:pt>
                <c:pt idx="14">
                  <c:v>750000</c:v>
                </c:pt>
                <c:pt idx="15">
                  <c:v>800000</c:v>
                </c:pt>
                <c:pt idx="16">
                  <c:v>850000</c:v>
                </c:pt>
                <c:pt idx="17">
                  <c:v>900000</c:v>
                </c:pt>
                <c:pt idx="18">
                  <c:v>950000</c:v>
                </c:pt>
                <c:pt idx="19">
                  <c:v>1000000</c:v>
                </c:pt>
                <c:pt idx="20">
                  <c:v>1050000</c:v>
                </c:pt>
                <c:pt idx="21">
                  <c:v>1100000</c:v>
                </c:pt>
                <c:pt idx="22">
                  <c:v>1150000</c:v>
                </c:pt>
                <c:pt idx="23">
                  <c:v>1200000</c:v>
                </c:pt>
                <c:pt idx="24">
                  <c:v>1250000</c:v>
                </c:pt>
                <c:pt idx="25">
                  <c:v>1300000</c:v>
                </c:pt>
                <c:pt idx="26">
                  <c:v>1350000</c:v>
                </c:pt>
                <c:pt idx="27">
                  <c:v>1400000</c:v>
                </c:pt>
                <c:pt idx="28">
                  <c:v>1450000</c:v>
                </c:pt>
                <c:pt idx="29">
                  <c:v>1500000</c:v>
                </c:pt>
                <c:pt idx="30">
                  <c:v>1550000</c:v>
                </c:pt>
                <c:pt idx="31">
                  <c:v>1600000</c:v>
                </c:pt>
                <c:pt idx="32">
                  <c:v>1650000</c:v>
                </c:pt>
                <c:pt idx="33">
                  <c:v>1700000</c:v>
                </c:pt>
                <c:pt idx="34">
                  <c:v>1750000</c:v>
                </c:pt>
                <c:pt idx="35">
                  <c:v>1800000</c:v>
                </c:pt>
                <c:pt idx="36">
                  <c:v>1850000</c:v>
                </c:pt>
                <c:pt idx="37">
                  <c:v>1900000</c:v>
                </c:pt>
                <c:pt idx="38">
                  <c:v>1950000</c:v>
                </c:pt>
                <c:pt idx="39">
                  <c:v>2000000</c:v>
                </c:pt>
                <c:pt idx="40">
                  <c:v>2050000</c:v>
                </c:pt>
                <c:pt idx="41">
                  <c:v>2100000</c:v>
                </c:pt>
                <c:pt idx="42">
                  <c:v>2150000</c:v>
                </c:pt>
                <c:pt idx="43">
                  <c:v>2200000</c:v>
                </c:pt>
                <c:pt idx="44">
                  <c:v>2250000</c:v>
                </c:pt>
                <c:pt idx="45">
                  <c:v>2300000</c:v>
                </c:pt>
                <c:pt idx="46">
                  <c:v>2350000</c:v>
                </c:pt>
                <c:pt idx="47">
                  <c:v>2400000</c:v>
                </c:pt>
                <c:pt idx="48">
                  <c:v>2450000</c:v>
                </c:pt>
                <c:pt idx="49">
                  <c:v>2500000</c:v>
                </c:pt>
                <c:pt idx="50">
                  <c:v>2550000</c:v>
                </c:pt>
                <c:pt idx="51">
                  <c:v>2600000</c:v>
                </c:pt>
                <c:pt idx="52">
                  <c:v>2650000</c:v>
                </c:pt>
                <c:pt idx="53">
                  <c:v>2700000</c:v>
                </c:pt>
                <c:pt idx="54">
                  <c:v>2750000</c:v>
                </c:pt>
                <c:pt idx="55">
                  <c:v>2800000</c:v>
                </c:pt>
                <c:pt idx="56">
                  <c:v>2850000</c:v>
                </c:pt>
                <c:pt idx="57">
                  <c:v>2900000</c:v>
                </c:pt>
                <c:pt idx="58">
                  <c:v>2950000</c:v>
                </c:pt>
                <c:pt idx="59">
                  <c:v>3000000</c:v>
                </c:pt>
                <c:pt idx="60">
                  <c:v>3050000</c:v>
                </c:pt>
                <c:pt idx="61">
                  <c:v>3100000</c:v>
                </c:pt>
                <c:pt idx="62">
                  <c:v>3150000</c:v>
                </c:pt>
                <c:pt idx="63">
                  <c:v>3200000</c:v>
                </c:pt>
                <c:pt idx="64">
                  <c:v>3250000</c:v>
                </c:pt>
                <c:pt idx="65">
                  <c:v>3300000</c:v>
                </c:pt>
                <c:pt idx="66">
                  <c:v>3350000</c:v>
                </c:pt>
                <c:pt idx="67">
                  <c:v>3400000</c:v>
                </c:pt>
                <c:pt idx="68">
                  <c:v>3450000</c:v>
                </c:pt>
                <c:pt idx="69">
                  <c:v>3500000</c:v>
                </c:pt>
                <c:pt idx="70">
                  <c:v>3550000</c:v>
                </c:pt>
                <c:pt idx="71">
                  <c:v>3600000</c:v>
                </c:pt>
                <c:pt idx="72">
                  <c:v>3650000</c:v>
                </c:pt>
                <c:pt idx="73">
                  <c:v>3700000</c:v>
                </c:pt>
                <c:pt idx="74">
                  <c:v>3750000</c:v>
                </c:pt>
                <c:pt idx="75">
                  <c:v>3800000</c:v>
                </c:pt>
                <c:pt idx="76">
                  <c:v>3850000</c:v>
                </c:pt>
                <c:pt idx="77">
                  <c:v>3900000</c:v>
                </c:pt>
                <c:pt idx="78">
                  <c:v>3950000</c:v>
                </c:pt>
                <c:pt idx="79">
                  <c:v>4000000</c:v>
                </c:pt>
                <c:pt idx="80">
                  <c:v>4050000</c:v>
                </c:pt>
                <c:pt idx="81">
                  <c:v>4100000</c:v>
                </c:pt>
                <c:pt idx="82">
                  <c:v>4150000</c:v>
                </c:pt>
                <c:pt idx="83">
                  <c:v>4200000</c:v>
                </c:pt>
                <c:pt idx="84">
                  <c:v>4250000</c:v>
                </c:pt>
                <c:pt idx="85">
                  <c:v>4300000</c:v>
                </c:pt>
                <c:pt idx="86">
                  <c:v>4350000</c:v>
                </c:pt>
                <c:pt idx="87">
                  <c:v>4400000</c:v>
                </c:pt>
                <c:pt idx="88">
                  <c:v>4450000</c:v>
                </c:pt>
                <c:pt idx="89">
                  <c:v>4500000</c:v>
                </c:pt>
                <c:pt idx="90">
                  <c:v>4550000</c:v>
                </c:pt>
                <c:pt idx="91">
                  <c:v>4600000</c:v>
                </c:pt>
                <c:pt idx="92">
                  <c:v>4650000</c:v>
                </c:pt>
                <c:pt idx="93">
                  <c:v>4700000</c:v>
                </c:pt>
                <c:pt idx="94">
                  <c:v>4750000</c:v>
                </c:pt>
                <c:pt idx="95">
                  <c:v>4800000</c:v>
                </c:pt>
                <c:pt idx="96">
                  <c:v>4850000</c:v>
                </c:pt>
                <c:pt idx="97">
                  <c:v>4900000</c:v>
                </c:pt>
                <c:pt idx="98">
                  <c:v>4950000</c:v>
                </c:pt>
              </c:numCache>
            </c:numRef>
          </c:xVal>
          <c:yVal>
            <c:numRef>
              <c:f>'supporto grafici'!$C$26:$CW$26</c:f>
              <c:numCache>
                <c:formatCode>0.000%</c:formatCode>
                <c:ptCount val="99"/>
                <c:pt idx="0">
                  <c:v>9.9000000000000005E-2</c:v>
                </c:pt>
                <c:pt idx="1">
                  <c:v>9.9000000000000005E-2</c:v>
                </c:pt>
                <c:pt idx="2">
                  <c:v>9.7610462212556856E-2</c:v>
                </c:pt>
                <c:pt idx="3">
                  <c:v>9.7326900000000008E-2</c:v>
                </c:pt>
                <c:pt idx="4">
                  <c:v>9.7223502934155701E-2</c:v>
                </c:pt>
                <c:pt idx="5">
                  <c:v>9.7184715185934079E-2</c:v>
                </c:pt>
                <c:pt idx="6">
                  <c:v>9.7174032266941893E-2</c:v>
                </c:pt>
                <c:pt idx="7">
                  <c:v>9.717684735408641E-2</c:v>
                </c:pt>
                <c:pt idx="8">
                  <c:v>9.7186466878690786E-2</c:v>
                </c:pt>
                <c:pt idx="9">
                  <c:v>9.7199540173695045E-2</c:v>
                </c:pt>
                <c:pt idx="10">
                  <c:v>9.2172532925735101E-2</c:v>
                </c:pt>
                <c:pt idx="11">
                  <c:v>8.8249616811412537E-2</c:v>
                </c:pt>
                <c:pt idx="12">
                  <c:v>8.4980088979284052E-2</c:v>
                </c:pt>
                <c:pt idx="13">
                  <c:v>8.2202731147989039E-2</c:v>
                </c:pt>
                <c:pt idx="14">
                  <c:v>7.9811118710538115E-2</c:v>
                </c:pt>
                <c:pt idx="15">
                  <c:v>7.7728973830477055E-2</c:v>
                </c:pt>
                <c:pt idx="16">
                  <c:v>7.589942807285513E-2</c:v>
                </c:pt>
                <c:pt idx="17">
                  <c:v>7.4278968590944988E-2</c:v>
                </c:pt>
                <c:pt idx="18">
                  <c:v>7.2833638120746946E-2</c:v>
                </c:pt>
                <c:pt idx="19">
                  <c:v>7.1536506184645632E-2</c:v>
                </c:pt>
                <c:pt idx="20">
                  <c:v>6.9320482080614892E-2</c:v>
                </c:pt>
                <c:pt idx="21">
                  <c:v>6.7305914713314222E-2</c:v>
                </c:pt>
                <c:pt idx="22">
                  <c:v>6.5466527117083159E-2</c:v>
                </c:pt>
                <c:pt idx="23">
                  <c:v>6.378042182053803E-2</c:v>
                </c:pt>
                <c:pt idx="24">
                  <c:v>6.2229204947716513E-2</c:v>
                </c:pt>
                <c:pt idx="25">
                  <c:v>6.0797312449727414E-2</c:v>
                </c:pt>
                <c:pt idx="26">
                  <c:v>5.9471486062700474E-2</c:v>
                </c:pt>
                <c:pt idx="27">
                  <c:v>5.8240361560461168E-2</c:v>
                </c:pt>
                <c:pt idx="28">
                  <c:v>5.7094142196307339E-2</c:v>
                </c:pt>
                <c:pt idx="29">
                  <c:v>5.6024337456430422E-2</c:v>
                </c:pt>
                <c:pt idx="30">
                  <c:v>5.5023552377190733E-2</c:v>
                </c:pt>
                <c:pt idx="31">
                  <c:v>5.4085316365403521E-2</c:v>
                </c:pt>
                <c:pt idx="32">
                  <c:v>5.3203943142209477E-2</c:v>
                </c:pt>
                <c:pt idx="33">
                  <c:v>5.237441540273273E-2</c:v>
                </c:pt>
                <c:pt idx="34">
                  <c:v>5.1592289248368936E-2</c:v>
                </c:pt>
                <c:pt idx="35">
                  <c:v>5.0853614547025354E-2</c:v>
                </c:pt>
                <c:pt idx="36">
                  <c:v>5.0154868207916564E-2</c:v>
                </c:pt>
                <c:pt idx="37">
                  <c:v>4.9492897991918756E-2</c:v>
                </c:pt>
                <c:pt idx="38">
                  <c:v>4.8864874966484943E-2</c:v>
                </c:pt>
                <c:pt idx="39">
                  <c:v>4.826825309232282E-2</c:v>
                </c:pt>
                <c:pt idx="40">
                  <c:v>4.7700734724217382E-2</c:v>
                </c:pt>
                <c:pt idx="41">
                  <c:v>4.7160241040307443E-2</c:v>
                </c:pt>
                <c:pt idx="42">
                  <c:v>4.6644886597509601E-2</c:v>
                </c:pt>
                <c:pt idx="43">
                  <c:v>4.6152957356657108E-2</c:v>
                </c:pt>
                <c:pt idx="44">
                  <c:v>4.5682891637620286E-2</c:v>
                </c:pt>
                <c:pt idx="45">
                  <c:v>4.5233263558541584E-2</c:v>
                </c:pt>
                <c:pt idx="46">
                  <c:v>4.4802768589210909E-2</c:v>
                </c:pt>
                <c:pt idx="47">
                  <c:v>4.4390210910269012E-2</c:v>
                </c:pt>
                <c:pt idx="48">
                  <c:v>4.3994492320263527E-2</c:v>
                </c:pt>
                <c:pt idx="49">
                  <c:v>4.3614602473858261E-2</c:v>
                </c:pt>
                <c:pt idx="50">
                  <c:v>4.3249610268488489E-2</c:v>
                </c:pt>
                <c:pt idx="51">
                  <c:v>4.2898656224863711E-2</c:v>
                </c:pt>
                <c:pt idx="52">
                  <c:v>4.2560945730054964E-2</c:v>
                </c:pt>
                <c:pt idx="53">
                  <c:v>4.2235743031350241E-2</c:v>
                </c:pt>
                <c:pt idx="54">
                  <c:v>4.1922365885325691E-2</c:v>
                </c:pt>
                <c:pt idx="55">
                  <c:v>4.1620180780230588E-2</c:v>
                </c:pt>
                <c:pt idx="56">
                  <c:v>4.1328598661279178E-2</c:v>
                </c:pt>
                <c:pt idx="57">
                  <c:v>4.104707109815367E-2</c:v>
                </c:pt>
                <c:pt idx="58">
                  <c:v>4.0775086842252763E-2</c:v>
                </c:pt>
                <c:pt idx="59">
                  <c:v>4.0512168728215218E-2</c:v>
                </c:pt>
                <c:pt idx="60">
                  <c:v>4.0257870880211689E-2</c:v>
                </c:pt>
                <c:pt idx="61">
                  <c:v>4.0011776188595374E-2</c:v>
                </c:pt>
                <c:pt idx="62">
                  <c:v>3.9773494026871636E-2</c:v>
                </c:pt>
                <c:pt idx="63">
                  <c:v>3.9542658182701765E-2</c:v>
                </c:pt>
                <c:pt idx="64">
                  <c:v>3.9318924979890972E-2</c:v>
                </c:pt>
                <c:pt idx="65">
                  <c:v>3.9101971571104746E-2</c:v>
                </c:pt>
                <c:pt idx="66">
                  <c:v>3.8891494383476312E-2</c:v>
                </c:pt>
                <c:pt idx="67">
                  <c:v>3.8687207701366362E-2</c:v>
                </c:pt>
                <c:pt idx="68">
                  <c:v>3.8488842372361054E-2</c:v>
                </c:pt>
                <c:pt idx="69">
                  <c:v>3.8296144624184465E-2</c:v>
                </c:pt>
                <c:pt idx="70">
                  <c:v>3.8108874981590324E-2</c:v>
                </c:pt>
                <c:pt idx="71">
                  <c:v>3.7926807273512678E-2</c:v>
                </c:pt>
                <c:pt idx="72">
                  <c:v>3.7749727721820725E-2</c:v>
                </c:pt>
                <c:pt idx="73">
                  <c:v>3.7577434103958279E-2</c:v>
                </c:pt>
                <c:pt idx="74">
                  <c:v>3.740973498257217E-2</c:v>
                </c:pt>
                <c:pt idx="75">
                  <c:v>3.7246448995959379E-2</c:v>
                </c:pt>
                <c:pt idx="76">
                  <c:v>3.7087404203804061E-2</c:v>
                </c:pt>
                <c:pt idx="77">
                  <c:v>3.6932437483242472E-2</c:v>
                </c:pt>
                <c:pt idx="78">
                  <c:v>3.6781393970796362E-2</c:v>
                </c:pt>
                <c:pt idx="79">
                  <c:v>3.6634126546161411E-2</c:v>
                </c:pt>
                <c:pt idx="80">
                  <c:v>3.6490495354233488E-2</c:v>
                </c:pt>
                <c:pt idx="81">
                  <c:v>3.6350367362108692E-2</c:v>
                </c:pt>
                <c:pt idx="82">
                  <c:v>3.6213615948107382E-2</c:v>
                </c:pt>
                <c:pt idx="83">
                  <c:v>3.6080120520153726E-2</c:v>
                </c:pt>
                <c:pt idx="84">
                  <c:v>3.5949766161093091E-2</c:v>
                </c:pt>
                <c:pt idx="85">
                  <c:v>3.5822443298754801E-2</c:v>
                </c:pt>
                <c:pt idx="86">
                  <c:v>3.5698047398769112E-2</c:v>
                </c:pt>
                <c:pt idx="87">
                  <c:v>3.5576478678328555E-2</c:v>
                </c:pt>
                <c:pt idx="88">
                  <c:v>3.5457641839246212E-2</c:v>
                </c:pt>
                <c:pt idx="89">
                  <c:v>3.5341445818810144E-2</c:v>
                </c:pt>
                <c:pt idx="90">
                  <c:v>3.5227803557064973E-2</c:v>
                </c:pt>
                <c:pt idx="91">
                  <c:v>3.5116631779270789E-2</c:v>
                </c:pt>
                <c:pt idx="92">
                  <c:v>3.5007850792396912E-2</c:v>
                </c:pt>
                <c:pt idx="93">
                  <c:v>3.4901384294605452E-2</c:v>
                </c:pt>
                <c:pt idx="94">
                  <c:v>3.4797159196767499E-2</c:v>
                </c:pt>
                <c:pt idx="95">
                  <c:v>3.469510545513451E-2</c:v>
                </c:pt>
                <c:pt idx="96">
                  <c:v>3.4595155914359924E-2</c:v>
                </c:pt>
                <c:pt idx="97">
                  <c:v>3.4497246160131764E-2</c:v>
                </c:pt>
                <c:pt idx="98">
                  <c:v>3.4401314380736493E-2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1F-4797-86FD-4490B8575E1E}"/>
            </c:ext>
          </c:extLst>
        </c:ser>
        <c:ser>
          <c:idx val="2"/>
          <c:order val="2"/>
          <c:tx>
            <c:strRef>
              <c:f>'supporto grafici'!$B$28</c:f>
              <c:strCache>
                <c:ptCount val="1"/>
                <c:pt idx="0">
                  <c:v>% Tipologia 1B+4+5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'supporto grafici'!$C$11:$CW$11</c:f>
              <c:numCache>
                <c:formatCode>_("€"* #,##0.00_);_("€"* \(#,##0.00\);_("€"* "-"??_);_(@_)</c:formatCode>
                <c:ptCount val="99"/>
                <c:pt idx="0">
                  <c:v>50000</c:v>
                </c:pt>
                <c:pt idx="1">
                  <c:v>100000</c:v>
                </c:pt>
                <c:pt idx="2">
                  <c:v>150000</c:v>
                </c:pt>
                <c:pt idx="3">
                  <c:v>200000</c:v>
                </c:pt>
                <c:pt idx="4">
                  <c:v>250000</c:v>
                </c:pt>
                <c:pt idx="5">
                  <c:v>300000</c:v>
                </c:pt>
                <c:pt idx="6">
                  <c:v>350000</c:v>
                </c:pt>
                <c:pt idx="7">
                  <c:v>400000</c:v>
                </c:pt>
                <c:pt idx="8">
                  <c:v>450000</c:v>
                </c:pt>
                <c:pt idx="9">
                  <c:v>500000</c:v>
                </c:pt>
                <c:pt idx="10">
                  <c:v>550000</c:v>
                </c:pt>
                <c:pt idx="11">
                  <c:v>600000</c:v>
                </c:pt>
                <c:pt idx="12">
                  <c:v>650000</c:v>
                </c:pt>
                <c:pt idx="13">
                  <c:v>700000</c:v>
                </c:pt>
                <c:pt idx="14">
                  <c:v>750000</c:v>
                </c:pt>
                <c:pt idx="15">
                  <c:v>800000</c:v>
                </c:pt>
                <c:pt idx="16">
                  <c:v>850000</c:v>
                </c:pt>
                <c:pt idx="17">
                  <c:v>900000</c:v>
                </c:pt>
                <c:pt idx="18">
                  <c:v>950000</c:v>
                </c:pt>
                <c:pt idx="19">
                  <c:v>1000000</c:v>
                </c:pt>
                <c:pt idx="20">
                  <c:v>1050000</c:v>
                </c:pt>
                <c:pt idx="21">
                  <c:v>1100000</c:v>
                </c:pt>
                <c:pt idx="22">
                  <c:v>1150000</c:v>
                </c:pt>
                <c:pt idx="23">
                  <c:v>1200000</c:v>
                </c:pt>
                <c:pt idx="24">
                  <c:v>1250000</c:v>
                </c:pt>
                <c:pt idx="25">
                  <c:v>1300000</c:v>
                </c:pt>
                <c:pt idx="26">
                  <c:v>1350000</c:v>
                </c:pt>
                <c:pt idx="27">
                  <c:v>1400000</c:v>
                </c:pt>
                <c:pt idx="28">
                  <c:v>1450000</c:v>
                </c:pt>
                <c:pt idx="29">
                  <c:v>1500000</c:v>
                </c:pt>
                <c:pt idx="30">
                  <c:v>1550000</c:v>
                </c:pt>
                <c:pt idx="31">
                  <c:v>1600000</c:v>
                </c:pt>
                <c:pt idx="32">
                  <c:v>1650000</c:v>
                </c:pt>
                <c:pt idx="33">
                  <c:v>1700000</c:v>
                </c:pt>
                <c:pt idx="34">
                  <c:v>1750000</c:v>
                </c:pt>
                <c:pt idx="35">
                  <c:v>1800000</c:v>
                </c:pt>
                <c:pt idx="36">
                  <c:v>1850000</c:v>
                </c:pt>
                <c:pt idx="37">
                  <c:v>1900000</c:v>
                </c:pt>
                <c:pt idx="38">
                  <c:v>1950000</c:v>
                </c:pt>
                <c:pt idx="39">
                  <c:v>2000000</c:v>
                </c:pt>
                <c:pt idx="40">
                  <c:v>2050000</c:v>
                </c:pt>
                <c:pt idx="41">
                  <c:v>2100000</c:v>
                </c:pt>
                <c:pt idx="42">
                  <c:v>2150000</c:v>
                </c:pt>
                <c:pt idx="43">
                  <c:v>2200000</c:v>
                </c:pt>
                <c:pt idx="44">
                  <c:v>2250000</c:v>
                </c:pt>
                <c:pt idx="45">
                  <c:v>2300000</c:v>
                </c:pt>
                <c:pt idx="46">
                  <c:v>2350000</c:v>
                </c:pt>
                <c:pt idx="47">
                  <c:v>2400000</c:v>
                </c:pt>
                <c:pt idx="48">
                  <c:v>2450000</c:v>
                </c:pt>
                <c:pt idx="49">
                  <c:v>2500000</c:v>
                </c:pt>
                <c:pt idx="50">
                  <c:v>2550000</c:v>
                </c:pt>
                <c:pt idx="51">
                  <c:v>2600000</c:v>
                </c:pt>
                <c:pt idx="52">
                  <c:v>2650000</c:v>
                </c:pt>
                <c:pt idx="53">
                  <c:v>2700000</c:v>
                </c:pt>
                <c:pt idx="54">
                  <c:v>2750000</c:v>
                </c:pt>
                <c:pt idx="55">
                  <c:v>2800000</c:v>
                </c:pt>
                <c:pt idx="56">
                  <c:v>2850000</c:v>
                </c:pt>
                <c:pt idx="57">
                  <c:v>2900000</c:v>
                </c:pt>
                <c:pt idx="58">
                  <c:v>2950000</c:v>
                </c:pt>
                <c:pt idx="59">
                  <c:v>3000000</c:v>
                </c:pt>
                <c:pt idx="60">
                  <c:v>3050000</c:v>
                </c:pt>
                <c:pt idx="61">
                  <c:v>3100000</c:v>
                </c:pt>
                <c:pt idx="62">
                  <c:v>3150000</c:v>
                </c:pt>
                <c:pt idx="63">
                  <c:v>3200000</c:v>
                </c:pt>
                <c:pt idx="64">
                  <c:v>3250000</c:v>
                </c:pt>
                <c:pt idx="65">
                  <c:v>3300000</c:v>
                </c:pt>
                <c:pt idx="66">
                  <c:v>3350000</c:v>
                </c:pt>
                <c:pt idx="67">
                  <c:v>3400000</c:v>
                </c:pt>
                <c:pt idx="68">
                  <c:v>3450000</c:v>
                </c:pt>
                <c:pt idx="69">
                  <c:v>3500000</c:v>
                </c:pt>
                <c:pt idx="70">
                  <c:v>3550000</c:v>
                </c:pt>
                <c:pt idx="71">
                  <c:v>3600000</c:v>
                </c:pt>
                <c:pt idx="72">
                  <c:v>3650000</c:v>
                </c:pt>
                <c:pt idx="73">
                  <c:v>3700000</c:v>
                </c:pt>
                <c:pt idx="74">
                  <c:v>3750000</c:v>
                </c:pt>
                <c:pt idx="75">
                  <c:v>3800000</c:v>
                </c:pt>
                <c:pt idx="76">
                  <c:v>3850000</c:v>
                </c:pt>
                <c:pt idx="77">
                  <c:v>3900000</c:v>
                </c:pt>
                <c:pt idx="78">
                  <c:v>3950000</c:v>
                </c:pt>
                <c:pt idx="79">
                  <c:v>4000000</c:v>
                </c:pt>
                <c:pt idx="80">
                  <c:v>4050000</c:v>
                </c:pt>
                <c:pt idx="81">
                  <c:v>4100000</c:v>
                </c:pt>
                <c:pt idx="82">
                  <c:v>4150000</c:v>
                </c:pt>
                <c:pt idx="83">
                  <c:v>4200000</c:v>
                </c:pt>
                <c:pt idx="84">
                  <c:v>4250000</c:v>
                </c:pt>
                <c:pt idx="85">
                  <c:v>4300000</c:v>
                </c:pt>
                <c:pt idx="86">
                  <c:v>4350000</c:v>
                </c:pt>
                <c:pt idx="87">
                  <c:v>4400000</c:v>
                </c:pt>
                <c:pt idx="88">
                  <c:v>4450000</c:v>
                </c:pt>
                <c:pt idx="89">
                  <c:v>4500000</c:v>
                </c:pt>
                <c:pt idx="90">
                  <c:v>4550000</c:v>
                </c:pt>
                <c:pt idx="91">
                  <c:v>4600000</c:v>
                </c:pt>
                <c:pt idx="92">
                  <c:v>4650000</c:v>
                </c:pt>
                <c:pt idx="93">
                  <c:v>4700000</c:v>
                </c:pt>
                <c:pt idx="94">
                  <c:v>4750000</c:v>
                </c:pt>
                <c:pt idx="95">
                  <c:v>4800000</c:v>
                </c:pt>
                <c:pt idx="96">
                  <c:v>4850000</c:v>
                </c:pt>
                <c:pt idx="97">
                  <c:v>4900000</c:v>
                </c:pt>
                <c:pt idx="98">
                  <c:v>4950000</c:v>
                </c:pt>
              </c:numCache>
            </c:numRef>
          </c:xVal>
          <c:yVal>
            <c:numRef>
              <c:f>'supporto grafici'!$C$28:$CW$28</c:f>
              <c:numCache>
                <c:formatCode>0.00%</c:formatCode>
                <c:ptCount val="99"/>
                <c:pt idx="0">
                  <c:v>9.4E-2</c:v>
                </c:pt>
                <c:pt idx="1">
                  <c:v>9.4E-2</c:v>
                </c:pt>
                <c:pt idx="2">
                  <c:v>9.2680640888690352E-2</c:v>
                </c:pt>
                <c:pt idx="3">
                  <c:v>9.2411399999999991E-2</c:v>
                </c:pt>
                <c:pt idx="4">
                  <c:v>9.2313225008188227E-2</c:v>
                </c:pt>
                <c:pt idx="5">
                  <c:v>9.2276396237149519E-2</c:v>
                </c:pt>
                <c:pt idx="6">
                  <c:v>9.2266252859520587E-2</c:v>
                </c:pt>
                <c:pt idx="7">
                  <c:v>9.2268925770546684E-2</c:v>
                </c:pt>
                <c:pt idx="8">
                  <c:v>9.2278059460575074E-2</c:v>
                </c:pt>
                <c:pt idx="9">
                  <c:v>9.229047248815489E-2</c:v>
                </c:pt>
                <c:pt idx="10">
                  <c:v>8.7519278391397962E-2</c:v>
                </c:pt>
                <c:pt idx="11">
                  <c:v>8.3796227073462404E-2</c:v>
                </c:pt>
                <c:pt idx="12">
                  <c:v>8.0693322471200299E-2</c:v>
                </c:pt>
                <c:pt idx="13">
                  <c:v>7.8057529821407151E-2</c:v>
                </c:pt>
                <c:pt idx="14">
                  <c:v>7.5787835657107616E-2</c:v>
                </c:pt>
                <c:pt idx="15">
                  <c:v>7.381184346591857E-2</c:v>
                </c:pt>
                <c:pt idx="16">
                  <c:v>7.207557980047391E-2</c:v>
                </c:pt>
                <c:pt idx="17">
                  <c:v>7.0537747563144737E-2</c:v>
                </c:pt>
                <c:pt idx="18">
                  <c:v>6.9166119016364658E-2</c:v>
                </c:pt>
                <c:pt idx="19">
                  <c:v>6.7935135536985658E-2</c:v>
                </c:pt>
                <c:pt idx="20">
                  <c:v>6.5842986225700631E-2</c:v>
                </c:pt>
                <c:pt idx="21">
                  <c:v>6.3941032306350606E-2</c:v>
                </c:pt>
                <c:pt idx="22">
                  <c:v>6.220446568433536E-2</c:v>
                </c:pt>
                <c:pt idx="23">
                  <c:v>6.061261294748805E-2</c:v>
                </c:pt>
                <c:pt idx="24">
                  <c:v>5.9148108429588529E-2</c:v>
                </c:pt>
                <c:pt idx="25">
                  <c:v>5.7796258105373588E-2</c:v>
                </c:pt>
                <c:pt idx="26">
                  <c:v>5.6544544842211601E-2</c:v>
                </c:pt>
                <c:pt idx="27">
                  <c:v>5.5382239669275475E-2</c:v>
                </c:pt>
                <c:pt idx="28">
                  <c:v>5.4300093473783215E-2</c:v>
                </c:pt>
                <c:pt idx="29">
                  <c:v>5.3290090357990441E-2</c:v>
                </c:pt>
                <c:pt idx="30">
                  <c:v>5.2345248733539136E-2</c:v>
                </c:pt>
                <c:pt idx="31">
                  <c:v>5.1459459710616037E-2</c:v>
                </c:pt>
                <c:pt idx="32">
                  <c:v>5.06273548709004E-2</c:v>
                </c:pt>
                <c:pt idx="33">
                  <c:v>4.9844197374697446E-2</c:v>
                </c:pt>
                <c:pt idx="34">
                  <c:v>4.910579173542038E-2</c:v>
                </c:pt>
                <c:pt idx="35">
                  <c:v>4.8408408631658698E-2</c:v>
                </c:pt>
                <c:pt idx="36">
                  <c:v>4.7748721911884139E-2</c:v>
                </c:pt>
                <c:pt idx="37">
                  <c:v>4.712375554578193E-2</c:v>
                </c:pt>
                <c:pt idx="38">
                  <c:v>4.6530838736915721E-2</c:v>
                </c:pt>
                <c:pt idx="39">
                  <c:v>4.5967567768492833E-2</c:v>
                </c:pt>
                <c:pt idx="40">
                  <c:v>4.5431773432675931E-2</c:v>
                </c:pt>
                <c:pt idx="41">
                  <c:v>4.4921493112850312E-2</c:v>
                </c:pt>
                <c:pt idx="42">
                  <c:v>4.4434946761388677E-2</c:v>
                </c:pt>
                <c:pt idx="43">
                  <c:v>4.39705161531753E-2</c:v>
                </c:pt>
                <c:pt idx="44">
                  <c:v>4.3526726905326961E-2</c:v>
                </c:pt>
                <c:pt idx="45">
                  <c:v>4.310223284216768E-2</c:v>
                </c:pt>
                <c:pt idx="46">
                  <c:v>4.269580235616411E-2</c:v>
                </c:pt>
                <c:pt idx="47">
                  <c:v>4.2306306473744025E-2</c:v>
                </c:pt>
                <c:pt idx="48">
                  <c:v>4.1932708382443125E-2</c:v>
                </c:pt>
                <c:pt idx="49">
                  <c:v>4.1574054214794265E-2</c:v>
                </c:pt>
                <c:pt idx="50">
                  <c:v>4.1229464916464967E-2</c:v>
                </c:pt>
                <c:pt idx="51">
                  <c:v>4.0898129052686791E-2</c:v>
                </c:pt>
                <c:pt idx="52">
                  <c:v>4.0579296429051191E-2</c:v>
                </c:pt>
                <c:pt idx="53">
                  <c:v>4.0272272421105801E-2</c:v>
                </c:pt>
                <c:pt idx="54">
                  <c:v>3.9976412922540241E-2</c:v>
                </c:pt>
                <c:pt idx="55">
                  <c:v>3.9691119834637738E-2</c:v>
                </c:pt>
                <c:pt idx="56">
                  <c:v>3.9415837030521282E-2</c:v>
                </c:pt>
                <c:pt idx="57">
                  <c:v>3.9150046736891604E-2</c:v>
                </c:pt>
                <c:pt idx="58">
                  <c:v>3.889326628372395E-2</c:v>
                </c:pt>
                <c:pt idx="59">
                  <c:v>3.8645045178995217E-2</c:v>
                </c:pt>
                <c:pt idx="60">
                  <c:v>3.8404962471142841E-2</c:v>
                </c:pt>
                <c:pt idx="61">
                  <c:v>3.8172624366769568E-2</c:v>
                </c:pt>
                <c:pt idx="62">
                  <c:v>3.7947662075233542E-2</c:v>
                </c:pt>
                <c:pt idx="63">
                  <c:v>3.7729729855308022E-2</c:v>
                </c:pt>
                <c:pt idx="64">
                  <c:v>3.7518503242149434E-2</c:v>
                </c:pt>
                <c:pt idx="65">
                  <c:v>3.73136774354502E-2</c:v>
                </c:pt>
                <c:pt idx="66">
                  <c:v>3.711496583193602E-2</c:v>
                </c:pt>
                <c:pt idx="67">
                  <c:v>3.6922098687348727E-2</c:v>
                </c:pt>
                <c:pt idx="68">
                  <c:v>3.6734821894778454E-2</c:v>
                </c:pt>
                <c:pt idx="69">
                  <c:v>3.655289586771019E-2</c:v>
                </c:pt>
                <c:pt idx="70">
                  <c:v>3.6376094517460753E-2</c:v>
                </c:pt>
                <c:pt idx="71">
                  <c:v>3.6204204315829353E-2</c:v>
                </c:pt>
                <c:pt idx="72">
                  <c:v>3.6037023434790587E-2</c:v>
                </c:pt>
                <c:pt idx="73">
                  <c:v>3.587436095594207E-2</c:v>
                </c:pt>
                <c:pt idx="74">
                  <c:v>3.571603614319617E-2</c:v>
                </c:pt>
                <c:pt idx="75">
                  <c:v>3.5561877772890958E-2</c:v>
                </c:pt>
                <c:pt idx="76">
                  <c:v>3.5411723516100169E-2</c:v>
                </c:pt>
                <c:pt idx="77">
                  <c:v>3.5265419368457861E-2</c:v>
                </c:pt>
                <c:pt idx="78">
                  <c:v>3.5122819123287505E-2</c:v>
                </c:pt>
                <c:pt idx="79">
                  <c:v>3.498378388424641E-2</c:v>
                </c:pt>
                <c:pt idx="80">
                  <c:v>3.4848181614070529E-2</c:v>
                </c:pt>
                <c:pt idx="81">
                  <c:v>3.4715886716337963E-2</c:v>
                </c:pt>
                <c:pt idx="82">
                  <c:v>3.4586779647466419E-2</c:v>
                </c:pt>
                <c:pt idx="83">
                  <c:v>3.4460746556425156E-2</c:v>
                </c:pt>
                <c:pt idx="84">
                  <c:v>3.4337678949878978E-2</c:v>
                </c:pt>
                <c:pt idx="85">
                  <c:v>3.4217473380694335E-2</c:v>
                </c:pt>
                <c:pt idx="86">
                  <c:v>3.4100031157927736E-2</c:v>
                </c:pt>
                <c:pt idx="87">
                  <c:v>3.398525807658765E-2</c:v>
                </c:pt>
                <c:pt idx="88">
                  <c:v>3.3873064165614752E-2</c:v>
                </c:pt>
                <c:pt idx="89">
                  <c:v>3.3763363452663474E-2</c:v>
                </c:pt>
                <c:pt idx="90">
                  <c:v>3.3656073744392452E-2</c:v>
                </c:pt>
                <c:pt idx="91">
                  <c:v>3.3551116421083833E-2</c:v>
                </c:pt>
                <c:pt idx="92">
                  <c:v>3.3448416244513043E-2</c:v>
                </c:pt>
                <c:pt idx="93">
                  <c:v>3.3347901178082055E-2</c:v>
                </c:pt>
                <c:pt idx="94">
                  <c:v>3.3249502218312771E-2</c:v>
                </c:pt>
                <c:pt idx="95">
                  <c:v>3.3153153236872013E-2</c:v>
                </c:pt>
                <c:pt idx="96">
                  <c:v>3.3058790832368172E-2</c:v>
                </c:pt>
                <c:pt idx="97">
                  <c:v>3.2966354191221563E-2</c:v>
                </c:pt>
                <c:pt idx="98">
                  <c:v>3.2875784956966796E-2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D1F-4797-86FD-4490B8575E1E}"/>
            </c:ext>
          </c:extLst>
        </c:ser>
        <c:ser>
          <c:idx val="3"/>
          <c:order val="3"/>
          <c:tx>
            <c:strRef>
              <c:f>'supporto grafici'!$B$30</c:f>
              <c:strCache>
                <c:ptCount val="1"/>
                <c:pt idx="0">
                  <c:v>% Tipologia 2A+4+5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xVal>
            <c:numRef>
              <c:f>'supporto grafici'!$C$12:$CW$12</c:f>
              <c:numCache>
                <c:formatCode>_("€"* #,##0.00_);_("€"* \(#,##0.00\);_("€"* "-"??_);_(@_)</c:formatCode>
                <c:ptCount val="99"/>
                <c:pt idx="0">
                  <c:v>50000</c:v>
                </c:pt>
                <c:pt idx="1">
                  <c:v>100000</c:v>
                </c:pt>
                <c:pt idx="2">
                  <c:v>150000</c:v>
                </c:pt>
                <c:pt idx="3">
                  <c:v>200000</c:v>
                </c:pt>
                <c:pt idx="4">
                  <c:v>250000</c:v>
                </c:pt>
                <c:pt idx="5">
                  <c:v>300000</c:v>
                </c:pt>
                <c:pt idx="6">
                  <c:v>350000</c:v>
                </c:pt>
                <c:pt idx="7">
                  <c:v>400000</c:v>
                </c:pt>
                <c:pt idx="8">
                  <c:v>450000</c:v>
                </c:pt>
                <c:pt idx="9">
                  <c:v>500000</c:v>
                </c:pt>
                <c:pt idx="10">
                  <c:v>550000</c:v>
                </c:pt>
                <c:pt idx="11">
                  <c:v>600000</c:v>
                </c:pt>
                <c:pt idx="12">
                  <c:v>650000</c:v>
                </c:pt>
                <c:pt idx="13">
                  <c:v>700000</c:v>
                </c:pt>
                <c:pt idx="14">
                  <c:v>750000</c:v>
                </c:pt>
                <c:pt idx="15">
                  <c:v>800000</c:v>
                </c:pt>
                <c:pt idx="16">
                  <c:v>850000</c:v>
                </c:pt>
                <c:pt idx="17">
                  <c:v>900000</c:v>
                </c:pt>
                <c:pt idx="18">
                  <c:v>950000</c:v>
                </c:pt>
                <c:pt idx="19">
                  <c:v>1000000</c:v>
                </c:pt>
                <c:pt idx="20">
                  <c:v>1050000</c:v>
                </c:pt>
                <c:pt idx="21">
                  <c:v>1100000</c:v>
                </c:pt>
                <c:pt idx="22">
                  <c:v>1150000</c:v>
                </c:pt>
                <c:pt idx="23">
                  <c:v>1200000</c:v>
                </c:pt>
                <c:pt idx="24">
                  <c:v>1250000</c:v>
                </c:pt>
                <c:pt idx="25">
                  <c:v>1300000</c:v>
                </c:pt>
                <c:pt idx="26">
                  <c:v>1350000</c:v>
                </c:pt>
                <c:pt idx="27">
                  <c:v>1400000</c:v>
                </c:pt>
                <c:pt idx="28">
                  <c:v>1450000</c:v>
                </c:pt>
                <c:pt idx="29">
                  <c:v>1500000</c:v>
                </c:pt>
                <c:pt idx="30">
                  <c:v>1550000</c:v>
                </c:pt>
                <c:pt idx="31">
                  <c:v>1600000</c:v>
                </c:pt>
                <c:pt idx="32">
                  <c:v>1650000</c:v>
                </c:pt>
                <c:pt idx="33">
                  <c:v>1700000</c:v>
                </c:pt>
                <c:pt idx="34">
                  <c:v>1750000</c:v>
                </c:pt>
                <c:pt idx="35">
                  <c:v>1800000</c:v>
                </c:pt>
                <c:pt idx="36">
                  <c:v>1850000</c:v>
                </c:pt>
                <c:pt idx="37">
                  <c:v>1900000</c:v>
                </c:pt>
                <c:pt idx="38">
                  <c:v>1950000</c:v>
                </c:pt>
                <c:pt idx="39">
                  <c:v>2000000</c:v>
                </c:pt>
                <c:pt idx="40">
                  <c:v>2050000</c:v>
                </c:pt>
                <c:pt idx="41">
                  <c:v>2100000</c:v>
                </c:pt>
                <c:pt idx="42">
                  <c:v>2150000</c:v>
                </c:pt>
                <c:pt idx="43">
                  <c:v>2200000</c:v>
                </c:pt>
                <c:pt idx="44">
                  <c:v>2250000</c:v>
                </c:pt>
                <c:pt idx="45">
                  <c:v>2300000</c:v>
                </c:pt>
                <c:pt idx="46">
                  <c:v>2350000</c:v>
                </c:pt>
                <c:pt idx="47">
                  <c:v>2400000</c:v>
                </c:pt>
                <c:pt idx="48">
                  <c:v>2450000</c:v>
                </c:pt>
                <c:pt idx="49">
                  <c:v>2500000</c:v>
                </c:pt>
                <c:pt idx="50">
                  <c:v>2550000</c:v>
                </c:pt>
                <c:pt idx="51">
                  <c:v>2600000</c:v>
                </c:pt>
                <c:pt idx="52">
                  <c:v>2650000</c:v>
                </c:pt>
                <c:pt idx="53">
                  <c:v>2700000</c:v>
                </c:pt>
                <c:pt idx="54">
                  <c:v>2750000</c:v>
                </c:pt>
                <c:pt idx="55">
                  <c:v>2800000</c:v>
                </c:pt>
                <c:pt idx="56">
                  <c:v>2850000</c:v>
                </c:pt>
                <c:pt idx="57">
                  <c:v>2900000</c:v>
                </c:pt>
                <c:pt idx="58">
                  <c:v>2950000</c:v>
                </c:pt>
                <c:pt idx="59">
                  <c:v>3000000</c:v>
                </c:pt>
                <c:pt idx="60">
                  <c:v>3050000</c:v>
                </c:pt>
                <c:pt idx="61">
                  <c:v>3100000</c:v>
                </c:pt>
                <c:pt idx="62">
                  <c:v>3150000</c:v>
                </c:pt>
                <c:pt idx="63">
                  <c:v>3200000</c:v>
                </c:pt>
                <c:pt idx="64">
                  <c:v>3250000</c:v>
                </c:pt>
                <c:pt idx="65">
                  <c:v>3300000</c:v>
                </c:pt>
                <c:pt idx="66">
                  <c:v>3350000</c:v>
                </c:pt>
                <c:pt idx="67">
                  <c:v>3400000</c:v>
                </c:pt>
                <c:pt idx="68">
                  <c:v>3450000</c:v>
                </c:pt>
                <c:pt idx="69">
                  <c:v>3500000</c:v>
                </c:pt>
                <c:pt idx="70">
                  <c:v>3550000</c:v>
                </c:pt>
                <c:pt idx="71">
                  <c:v>3600000</c:v>
                </c:pt>
                <c:pt idx="72">
                  <c:v>3650000</c:v>
                </c:pt>
                <c:pt idx="73">
                  <c:v>3700000</c:v>
                </c:pt>
                <c:pt idx="74">
                  <c:v>3750000</c:v>
                </c:pt>
                <c:pt idx="75">
                  <c:v>3800000</c:v>
                </c:pt>
                <c:pt idx="76">
                  <c:v>3850000</c:v>
                </c:pt>
                <c:pt idx="77">
                  <c:v>3900000</c:v>
                </c:pt>
                <c:pt idx="78">
                  <c:v>3950000</c:v>
                </c:pt>
                <c:pt idx="79">
                  <c:v>4000000</c:v>
                </c:pt>
                <c:pt idx="80">
                  <c:v>4050000</c:v>
                </c:pt>
                <c:pt idx="81">
                  <c:v>4100000</c:v>
                </c:pt>
                <c:pt idx="82">
                  <c:v>4150000</c:v>
                </c:pt>
                <c:pt idx="83">
                  <c:v>4200000</c:v>
                </c:pt>
                <c:pt idx="84">
                  <c:v>4250000</c:v>
                </c:pt>
                <c:pt idx="85">
                  <c:v>4300000</c:v>
                </c:pt>
                <c:pt idx="86">
                  <c:v>4350000</c:v>
                </c:pt>
                <c:pt idx="87">
                  <c:v>4400000</c:v>
                </c:pt>
                <c:pt idx="88">
                  <c:v>4450000</c:v>
                </c:pt>
                <c:pt idx="89">
                  <c:v>4500000</c:v>
                </c:pt>
                <c:pt idx="90">
                  <c:v>4550000</c:v>
                </c:pt>
                <c:pt idx="91">
                  <c:v>4600000</c:v>
                </c:pt>
                <c:pt idx="92">
                  <c:v>4650000</c:v>
                </c:pt>
                <c:pt idx="93">
                  <c:v>4700000</c:v>
                </c:pt>
                <c:pt idx="94">
                  <c:v>4750000</c:v>
                </c:pt>
                <c:pt idx="95">
                  <c:v>4800000</c:v>
                </c:pt>
                <c:pt idx="96">
                  <c:v>4850000</c:v>
                </c:pt>
                <c:pt idx="97">
                  <c:v>4900000</c:v>
                </c:pt>
                <c:pt idx="98">
                  <c:v>4950000</c:v>
                </c:pt>
              </c:numCache>
            </c:numRef>
          </c:xVal>
          <c:yVal>
            <c:numRef>
              <c:f>'supporto grafici'!$C$30:$CW$30</c:f>
              <c:numCache>
                <c:formatCode>0.00%</c:formatCode>
                <c:ptCount val="99"/>
                <c:pt idx="0">
                  <c:v>8.8999999999999996E-2</c:v>
                </c:pt>
                <c:pt idx="1">
                  <c:v>8.8999999999999996E-2</c:v>
                </c:pt>
                <c:pt idx="2">
                  <c:v>8.7750819564823834E-2</c:v>
                </c:pt>
                <c:pt idx="3">
                  <c:v>8.7495900000000001E-2</c:v>
                </c:pt>
                <c:pt idx="4">
                  <c:v>8.740294708222078E-2</c:v>
                </c:pt>
                <c:pt idx="5">
                  <c:v>8.7368077288364973E-2</c:v>
                </c:pt>
                <c:pt idx="6">
                  <c:v>8.7358473452099294E-2</c:v>
                </c:pt>
                <c:pt idx="7">
                  <c:v>8.7361004187006985E-2</c:v>
                </c:pt>
                <c:pt idx="8">
                  <c:v>8.7369652042459375E-2</c:v>
                </c:pt>
                <c:pt idx="9">
                  <c:v>8.7381404802614734E-2</c:v>
                </c:pt>
                <c:pt idx="10">
                  <c:v>8.2866023857060864E-2</c:v>
                </c:pt>
                <c:pt idx="11">
                  <c:v>7.9342837335512284E-2</c:v>
                </c:pt>
                <c:pt idx="12">
                  <c:v>7.640655596311656E-2</c:v>
                </c:pt>
                <c:pt idx="13">
                  <c:v>7.3912328494825263E-2</c:v>
                </c:pt>
                <c:pt idx="14">
                  <c:v>7.1764552603677104E-2</c:v>
                </c:pt>
                <c:pt idx="15">
                  <c:v>6.9894713101360098E-2</c:v>
                </c:pt>
                <c:pt idx="16">
                  <c:v>6.8251731528092691E-2</c:v>
                </c:pt>
                <c:pt idx="17">
                  <c:v>6.6796526535344486E-2</c:v>
                </c:pt>
                <c:pt idx="18">
                  <c:v>6.5498599911982355E-2</c:v>
                </c:pt>
                <c:pt idx="19">
                  <c:v>6.433376488932567E-2</c:v>
                </c:pt>
                <c:pt idx="20">
                  <c:v>6.2341680846976825E-2</c:v>
                </c:pt>
                <c:pt idx="21">
                  <c:v>6.0530695353932427E-2</c:v>
                </c:pt>
                <c:pt idx="22">
                  <c:v>5.887718686028319E-2</c:v>
                </c:pt>
                <c:pt idx="23">
                  <c:v>5.7361470741104724E-2</c:v>
                </c:pt>
                <c:pt idx="24">
                  <c:v>5.5967011911460536E-2</c:v>
                </c:pt>
                <c:pt idx="25">
                  <c:v>5.4679819145635133E-2</c:v>
                </c:pt>
                <c:pt idx="26">
                  <c:v>5.3487973992093089E-2</c:v>
                </c:pt>
                <c:pt idx="27">
                  <c:v>5.2381260635232622E-2</c:v>
                </c:pt>
                <c:pt idx="28">
                  <c:v>5.1350872337465978E-2</c:v>
                </c:pt>
                <c:pt idx="29">
                  <c:v>5.0389176592883778E-2</c:v>
                </c:pt>
                <c:pt idx="30">
                  <c:v>4.948952573504882E-2</c:v>
                </c:pt>
                <c:pt idx="31">
                  <c:v>4.8646103055828546E-2</c:v>
                </c:pt>
                <c:pt idx="32">
                  <c:v>4.785379690262162E-2</c:v>
                </c:pt>
                <c:pt idx="33">
                  <c:v>4.7108096993720983E-2</c:v>
                </c:pt>
                <c:pt idx="34">
                  <c:v>4.6405008508186095E-2</c:v>
                </c:pt>
                <c:pt idx="35">
                  <c:v>4.5740980494069813E-2</c:v>
                </c:pt>
                <c:pt idx="36">
                  <c:v>4.5112845886121987E-2</c:v>
                </c:pt>
                <c:pt idx="37">
                  <c:v>4.4517770994381929E-2</c:v>
                </c:pt>
                <c:pt idx="38">
                  <c:v>4.3953212763756751E-2</c:v>
                </c:pt>
                <c:pt idx="39">
                  <c:v>4.3416882444662838E-2</c:v>
                </c:pt>
                <c:pt idx="40">
                  <c:v>4.2906714580158864E-2</c:v>
                </c:pt>
                <c:pt idx="41">
                  <c:v>4.2420840423488412E-2</c:v>
                </c:pt>
                <c:pt idx="42">
                  <c:v>4.1957565064802638E-2</c:v>
                </c:pt>
                <c:pt idx="43">
                  <c:v>4.1515347676966213E-2</c:v>
                </c:pt>
                <c:pt idx="44">
                  <c:v>4.1092784395255856E-2</c:v>
                </c:pt>
                <c:pt idx="45">
                  <c:v>4.0688593430141598E-2</c:v>
                </c:pt>
                <c:pt idx="46">
                  <c:v>4.0301602080564117E-2</c:v>
                </c:pt>
                <c:pt idx="47">
                  <c:v>3.9930735370552362E-2</c:v>
                </c:pt>
                <c:pt idx="48">
                  <c:v>3.9575006077275786E-2</c:v>
                </c:pt>
                <c:pt idx="49">
                  <c:v>3.9233505955730268E-2</c:v>
                </c:pt>
                <c:pt idx="50">
                  <c:v>3.8905397995813988E-2</c:v>
                </c:pt>
                <c:pt idx="51">
                  <c:v>3.8589909572817563E-2</c:v>
                </c:pt>
                <c:pt idx="52">
                  <c:v>3.8286326373330438E-2</c:v>
                </c:pt>
                <c:pt idx="53">
                  <c:v>3.7993986996046544E-2</c:v>
                </c:pt>
                <c:pt idx="54">
                  <c:v>3.771227814157297E-2</c:v>
                </c:pt>
                <c:pt idx="55">
                  <c:v>3.7440630317616311E-2</c:v>
                </c:pt>
                <c:pt idx="56">
                  <c:v>3.7178513996254624E-2</c:v>
                </c:pt>
                <c:pt idx="57">
                  <c:v>3.6925436168732992E-2</c:v>
                </c:pt>
                <c:pt idx="58">
                  <c:v>3.668093725061887E-2</c:v>
                </c:pt>
                <c:pt idx="59">
                  <c:v>3.6444588296441892E-2</c:v>
                </c:pt>
                <c:pt idx="60">
                  <c:v>3.6215988488303499E-2</c:v>
                </c:pt>
                <c:pt idx="61">
                  <c:v>3.5994762867524413E-2</c:v>
                </c:pt>
                <c:pt idx="62">
                  <c:v>3.578056028232561E-2</c:v>
                </c:pt>
                <c:pt idx="63">
                  <c:v>3.5573051527914269E-2</c:v>
                </c:pt>
                <c:pt idx="64">
                  <c:v>3.5371927658254053E-2</c:v>
                </c:pt>
                <c:pt idx="65">
                  <c:v>3.5176898451310806E-2</c:v>
                </c:pt>
                <c:pt idx="66">
                  <c:v>3.4987691011739007E-2</c:v>
                </c:pt>
                <c:pt idx="67">
                  <c:v>3.4804048496860494E-2</c:v>
                </c:pt>
                <c:pt idx="68">
                  <c:v>3.4625728953427727E-2</c:v>
                </c:pt>
                <c:pt idx="69">
                  <c:v>3.4452504254093047E-2</c:v>
                </c:pt>
                <c:pt idx="70">
                  <c:v>3.428415912375371E-2</c:v>
                </c:pt>
                <c:pt idx="71">
                  <c:v>3.412049024703491E-2</c:v>
                </c:pt>
                <c:pt idx="72">
                  <c:v>3.396130544913032E-2</c:v>
                </c:pt>
                <c:pt idx="73">
                  <c:v>3.3806422943060993E-2</c:v>
                </c:pt>
                <c:pt idx="74">
                  <c:v>3.3655670637153509E-2</c:v>
                </c:pt>
                <c:pt idx="75">
                  <c:v>3.3508885497190964E-2</c:v>
                </c:pt>
                <c:pt idx="76">
                  <c:v>3.3365912958266408E-2</c:v>
                </c:pt>
                <c:pt idx="77">
                  <c:v>3.3226606381878375E-2</c:v>
                </c:pt>
                <c:pt idx="78">
                  <c:v>3.3090826554259663E-2</c:v>
                </c:pt>
                <c:pt idx="79">
                  <c:v>3.2958441222331415E-2</c:v>
                </c:pt>
                <c:pt idx="80">
                  <c:v>3.2829324664031025E-2</c:v>
                </c:pt>
                <c:pt idx="81">
                  <c:v>3.2703357290079428E-2</c:v>
                </c:pt>
                <c:pt idx="82">
                  <c:v>3.25804252745363E-2</c:v>
                </c:pt>
                <c:pt idx="83">
                  <c:v>3.2460420211744202E-2</c:v>
                </c:pt>
                <c:pt idx="84">
                  <c:v>3.2343238797488391E-2</c:v>
                </c:pt>
                <c:pt idx="85">
                  <c:v>3.2228782532401315E-2</c:v>
                </c:pt>
                <c:pt idx="86">
                  <c:v>3.2116957445821992E-2</c:v>
                </c:pt>
                <c:pt idx="87">
                  <c:v>3.2007673838483103E-2</c:v>
                </c:pt>
                <c:pt idx="88">
                  <c:v>3.1900846042545089E-2</c:v>
                </c:pt>
                <c:pt idx="89">
                  <c:v>3.1796392197627921E-2</c:v>
                </c:pt>
                <c:pt idx="90">
                  <c:v>3.1694234041610037E-2</c:v>
                </c:pt>
                <c:pt idx="91">
                  <c:v>3.1594296715070795E-2</c:v>
                </c:pt>
                <c:pt idx="92">
                  <c:v>3.1496508578349604E-2</c:v>
                </c:pt>
                <c:pt idx="93">
                  <c:v>3.1400801040282061E-2</c:v>
                </c:pt>
                <c:pt idx="94">
                  <c:v>3.1307108397752775E-2</c:v>
                </c:pt>
                <c:pt idx="95">
                  <c:v>3.1215367685276184E-2</c:v>
                </c:pt>
                <c:pt idx="96">
                  <c:v>3.1125518533881586E-2</c:v>
                </c:pt>
                <c:pt idx="97">
                  <c:v>3.1037503038637896E-2</c:v>
                </c:pt>
                <c:pt idx="98">
                  <c:v>3.095126563420721E-2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D1F-4797-86FD-4490B8575E1E}"/>
            </c:ext>
          </c:extLst>
        </c:ser>
        <c:ser>
          <c:idx val="4"/>
          <c:order val="4"/>
          <c:tx>
            <c:strRef>
              <c:f>'supporto grafici'!$B$32</c:f>
              <c:strCache>
                <c:ptCount val="1"/>
                <c:pt idx="0">
                  <c:v>% Tipologia 2B+4+5 </c:v>
                </c:pt>
              </c:strCache>
            </c:strRef>
          </c:tx>
          <c:spPr>
            <a:ln cmpd="sng"/>
          </c:spPr>
          <c:marker>
            <c:symbol val="none"/>
          </c:marker>
          <c:xVal>
            <c:numRef>
              <c:f>'supporto grafici'!$C$13:$CW$13</c:f>
              <c:numCache>
                <c:formatCode>_("€"* #,##0.00_);_("€"* \(#,##0.00\);_("€"* "-"??_);_(@_)</c:formatCode>
                <c:ptCount val="99"/>
                <c:pt idx="0">
                  <c:v>50000</c:v>
                </c:pt>
                <c:pt idx="1">
                  <c:v>100000</c:v>
                </c:pt>
                <c:pt idx="2">
                  <c:v>150000</c:v>
                </c:pt>
                <c:pt idx="3">
                  <c:v>200000</c:v>
                </c:pt>
                <c:pt idx="4">
                  <c:v>250000</c:v>
                </c:pt>
                <c:pt idx="5">
                  <c:v>300000</c:v>
                </c:pt>
                <c:pt idx="6">
                  <c:v>350000</c:v>
                </c:pt>
                <c:pt idx="7">
                  <c:v>400000</c:v>
                </c:pt>
                <c:pt idx="8">
                  <c:v>450000</c:v>
                </c:pt>
                <c:pt idx="9">
                  <c:v>500000</c:v>
                </c:pt>
                <c:pt idx="10">
                  <c:v>550000</c:v>
                </c:pt>
                <c:pt idx="11">
                  <c:v>600000</c:v>
                </c:pt>
                <c:pt idx="12">
                  <c:v>650000</c:v>
                </c:pt>
                <c:pt idx="13">
                  <c:v>700000</c:v>
                </c:pt>
                <c:pt idx="14">
                  <c:v>750000</c:v>
                </c:pt>
                <c:pt idx="15">
                  <c:v>800000</c:v>
                </c:pt>
                <c:pt idx="16">
                  <c:v>850000</c:v>
                </c:pt>
                <c:pt idx="17">
                  <c:v>900000</c:v>
                </c:pt>
                <c:pt idx="18">
                  <c:v>950000</c:v>
                </c:pt>
                <c:pt idx="19">
                  <c:v>1000000</c:v>
                </c:pt>
                <c:pt idx="20">
                  <c:v>1050000</c:v>
                </c:pt>
                <c:pt idx="21">
                  <c:v>1100000</c:v>
                </c:pt>
                <c:pt idx="22">
                  <c:v>1150000</c:v>
                </c:pt>
                <c:pt idx="23">
                  <c:v>1200000</c:v>
                </c:pt>
                <c:pt idx="24">
                  <c:v>1250000</c:v>
                </c:pt>
                <c:pt idx="25">
                  <c:v>1300000</c:v>
                </c:pt>
                <c:pt idx="26">
                  <c:v>1350000</c:v>
                </c:pt>
                <c:pt idx="27">
                  <c:v>1400000</c:v>
                </c:pt>
                <c:pt idx="28">
                  <c:v>1450000</c:v>
                </c:pt>
                <c:pt idx="29">
                  <c:v>1500000</c:v>
                </c:pt>
                <c:pt idx="30">
                  <c:v>1550000</c:v>
                </c:pt>
                <c:pt idx="31">
                  <c:v>1600000</c:v>
                </c:pt>
                <c:pt idx="32">
                  <c:v>1650000</c:v>
                </c:pt>
                <c:pt idx="33">
                  <c:v>1700000</c:v>
                </c:pt>
                <c:pt idx="34">
                  <c:v>1750000</c:v>
                </c:pt>
                <c:pt idx="35">
                  <c:v>1800000</c:v>
                </c:pt>
                <c:pt idx="36">
                  <c:v>1850000</c:v>
                </c:pt>
                <c:pt idx="37">
                  <c:v>1900000</c:v>
                </c:pt>
                <c:pt idx="38">
                  <c:v>1950000</c:v>
                </c:pt>
                <c:pt idx="39">
                  <c:v>2000000</c:v>
                </c:pt>
                <c:pt idx="40">
                  <c:v>2050000</c:v>
                </c:pt>
                <c:pt idx="41">
                  <c:v>2100000</c:v>
                </c:pt>
                <c:pt idx="42">
                  <c:v>2150000</c:v>
                </c:pt>
                <c:pt idx="43">
                  <c:v>2200000</c:v>
                </c:pt>
                <c:pt idx="44">
                  <c:v>2250000</c:v>
                </c:pt>
                <c:pt idx="45">
                  <c:v>2300000</c:v>
                </c:pt>
                <c:pt idx="46">
                  <c:v>2350000</c:v>
                </c:pt>
                <c:pt idx="47">
                  <c:v>2400000</c:v>
                </c:pt>
                <c:pt idx="48">
                  <c:v>2450000</c:v>
                </c:pt>
                <c:pt idx="49">
                  <c:v>2500000</c:v>
                </c:pt>
                <c:pt idx="50">
                  <c:v>2550000</c:v>
                </c:pt>
                <c:pt idx="51">
                  <c:v>2600000</c:v>
                </c:pt>
                <c:pt idx="52">
                  <c:v>2650000</c:v>
                </c:pt>
                <c:pt idx="53">
                  <c:v>2700000</c:v>
                </c:pt>
                <c:pt idx="54">
                  <c:v>2750000</c:v>
                </c:pt>
                <c:pt idx="55">
                  <c:v>2800000</c:v>
                </c:pt>
                <c:pt idx="56">
                  <c:v>2850000</c:v>
                </c:pt>
                <c:pt idx="57">
                  <c:v>2900000</c:v>
                </c:pt>
                <c:pt idx="58">
                  <c:v>2950000</c:v>
                </c:pt>
                <c:pt idx="59">
                  <c:v>3000000</c:v>
                </c:pt>
                <c:pt idx="60">
                  <c:v>3050000</c:v>
                </c:pt>
                <c:pt idx="61">
                  <c:v>3100000</c:v>
                </c:pt>
                <c:pt idx="62">
                  <c:v>3150000</c:v>
                </c:pt>
                <c:pt idx="63">
                  <c:v>3200000</c:v>
                </c:pt>
                <c:pt idx="64">
                  <c:v>3250000</c:v>
                </c:pt>
                <c:pt idx="65">
                  <c:v>3300000</c:v>
                </c:pt>
                <c:pt idx="66">
                  <c:v>3350000</c:v>
                </c:pt>
                <c:pt idx="67">
                  <c:v>3400000</c:v>
                </c:pt>
                <c:pt idx="68">
                  <c:v>3450000</c:v>
                </c:pt>
                <c:pt idx="69">
                  <c:v>3500000</c:v>
                </c:pt>
                <c:pt idx="70">
                  <c:v>3550000</c:v>
                </c:pt>
                <c:pt idx="71">
                  <c:v>3600000</c:v>
                </c:pt>
                <c:pt idx="72">
                  <c:v>3650000</c:v>
                </c:pt>
                <c:pt idx="73">
                  <c:v>3700000</c:v>
                </c:pt>
                <c:pt idx="74">
                  <c:v>3750000</c:v>
                </c:pt>
                <c:pt idx="75">
                  <c:v>3800000</c:v>
                </c:pt>
                <c:pt idx="76">
                  <c:v>3850000</c:v>
                </c:pt>
                <c:pt idx="77">
                  <c:v>3900000</c:v>
                </c:pt>
                <c:pt idx="78">
                  <c:v>3950000</c:v>
                </c:pt>
                <c:pt idx="79">
                  <c:v>4000000</c:v>
                </c:pt>
                <c:pt idx="80">
                  <c:v>4050000</c:v>
                </c:pt>
                <c:pt idx="81">
                  <c:v>4100000</c:v>
                </c:pt>
                <c:pt idx="82">
                  <c:v>4150000</c:v>
                </c:pt>
                <c:pt idx="83">
                  <c:v>4200000</c:v>
                </c:pt>
                <c:pt idx="84">
                  <c:v>4250000</c:v>
                </c:pt>
                <c:pt idx="85">
                  <c:v>4300000</c:v>
                </c:pt>
                <c:pt idx="86">
                  <c:v>4350000</c:v>
                </c:pt>
                <c:pt idx="87">
                  <c:v>4400000</c:v>
                </c:pt>
                <c:pt idx="88">
                  <c:v>4450000</c:v>
                </c:pt>
                <c:pt idx="89">
                  <c:v>4500000</c:v>
                </c:pt>
                <c:pt idx="90">
                  <c:v>4550000</c:v>
                </c:pt>
                <c:pt idx="91">
                  <c:v>4600000</c:v>
                </c:pt>
                <c:pt idx="92">
                  <c:v>4650000</c:v>
                </c:pt>
                <c:pt idx="93">
                  <c:v>4700000</c:v>
                </c:pt>
                <c:pt idx="94">
                  <c:v>4750000</c:v>
                </c:pt>
                <c:pt idx="95">
                  <c:v>4800000</c:v>
                </c:pt>
                <c:pt idx="96">
                  <c:v>4850000</c:v>
                </c:pt>
                <c:pt idx="97">
                  <c:v>4900000</c:v>
                </c:pt>
                <c:pt idx="98">
                  <c:v>4950000</c:v>
                </c:pt>
              </c:numCache>
            </c:numRef>
          </c:xVal>
          <c:yVal>
            <c:numRef>
              <c:f>'supporto grafici'!$C$32:$CW$32</c:f>
              <c:numCache>
                <c:formatCode>0.00%</c:formatCode>
                <c:ptCount val="99"/>
                <c:pt idx="0">
                  <c:v>8.4000000000000005E-2</c:v>
                </c:pt>
                <c:pt idx="1">
                  <c:v>8.4000000000000005E-2</c:v>
                </c:pt>
                <c:pt idx="2">
                  <c:v>8.2820998240957344E-2</c:v>
                </c:pt>
                <c:pt idx="3">
                  <c:v>8.2580400000000012E-2</c:v>
                </c:pt>
                <c:pt idx="4">
                  <c:v>8.2492669156253307E-2</c:v>
                </c:pt>
                <c:pt idx="5">
                  <c:v>8.2459758339580427E-2</c:v>
                </c:pt>
                <c:pt idx="6">
                  <c:v>8.2450694044677975E-2</c:v>
                </c:pt>
                <c:pt idx="7">
                  <c:v>8.2453082603467259E-2</c:v>
                </c:pt>
                <c:pt idx="8">
                  <c:v>8.2461244624343691E-2</c:v>
                </c:pt>
                <c:pt idx="9">
                  <c:v>8.2472337117074579E-2</c:v>
                </c:pt>
                <c:pt idx="10">
                  <c:v>7.8212769322723738E-2</c:v>
                </c:pt>
                <c:pt idx="11">
                  <c:v>7.488944759756215E-2</c:v>
                </c:pt>
                <c:pt idx="12">
                  <c:v>7.2119789455032821E-2</c:v>
                </c:pt>
                <c:pt idx="13">
                  <c:v>6.976712716824339E-2</c:v>
                </c:pt>
                <c:pt idx="14">
                  <c:v>6.7741269550246605E-2</c:v>
                </c:pt>
                <c:pt idx="15">
                  <c:v>6.5977582736801613E-2</c:v>
                </c:pt>
                <c:pt idx="16">
                  <c:v>6.4427883255711457E-2</c:v>
                </c:pt>
                <c:pt idx="17">
                  <c:v>6.3055305507544235E-2</c:v>
                </c:pt>
                <c:pt idx="18">
                  <c:v>6.183108080760006E-2</c:v>
                </c:pt>
                <c:pt idx="19">
                  <c:v>6.0732394241665696E-2</c:v>
                </c:pt>
                <c:pt idx="20">
                  <c:v>5.8840375468253041E-2</c:v>
                </c:pt>
                <c:pt idx="21">
                  <c:v>5.7120358401514269E-2</c:v>
                </c:pt>
                <c:pt idx="22">
                  <c:v>5.5549908036231041E-2</c:v>
                </c:pt>
                <c:pt idx="23">
                  <c:v>5.4110328534721412E-2</c:v>
                </c:pt>
                <c:pt idx="24">
                  <c:v>5.2785915393332557E-2</c:v>
                </c:pt>
                <c:pt idx="25">
                  <c:v>5.1563380185896686E-2</c:v>
                </c:pt>
                <c:pt idx="26">
                  <c:v>5.0431403141974585E-2</c:v>
                </c:pt>
                <c:pt idx="27">
                  <c:v>4.9380281601189784E-2</c:v>
                </c:pt>
                <c:pt idx="28">
                  <c:v>4.8401651201148754E-2</c:v>
                </c:pt>
                <c:pt idx="29">
                  <c:v>4.7488262827777128E-2</c:v>
                </c:pt>
                <c:pt idx="30">
                  <c:v>4.6633802736558511E-2</c:v>
                </c:pt>
                <c:pt idx="31">
                  <c:v>4.5832746401041055E-2</c:v>
                </c:pt>
                <c:pt idx="32">
                  <c:v>4.5080238934342848E-2</c:v>
                </c:pt>
                <c:pt idx="33">
                  <c:v>4.4371996612744526E-2</c:v>
                </c:pt>
                <c:pt idx="34">
                  <c:v>4.3704225280951824E-2</c:v>
                </c:pt>
                <c:pt idx="35">
                  <c:v>4.3073552356480943E-2</c:v>
                </c:pt>
                <c:pt idx="36">
                  <c:v>4.2476969860359835E-2</c:v>
                </c:pt>
                <c:pt idx="37">
                  <c:v>4.1911786442981942E-2</c:v>
                </c:pt>
                <c:pt idx="38">
                  <c:v>4.1375586790597794E-2</c:v>
                </c:pt>
                <c:pt idx="39">
                  <c:v>4.0866197120832844E-2</c:v>
                </c:pt>
                <c:pt idx="40">
                  <c:v>4.0381655727641803E-2</c:v>
                </c:pt>
                <c:pt idx="41">
                  <c:v>3.9920187734126519E-2</c:v>
                </c:pt>
                <c:pt idx="42">
                  <c:v>3.9480183368216605E-2</c:v>
                </c:pt>
                <c:pt idx="43">
                  <c:v>3.9060179200757134E-2</c:v>
                </c:pt>
                <c:pt idx="44">
                  <c:v>3.8658841885184751E-2</c:v>
                </c:pt>
                <c:pt idx="45">
                  <c:v>3.8274954018115516E-2</c:v>
                </c:pt>
                <c:pt idx="46">
                  <c:v>3.7907401804964123E-2</c:v>
                </c:pt>
                <c:pt idx="47">
                  <c:v>3.7555164267360705E-2</c:v>
                </c:pt>
                <c:pt idx="48">
                  <c:v>3.7217303772108447E-2</c:v>
                </c:pt>
                <c:pt idx="49">
                  <c:v>3.6892957696666284E-2</c:v>
                </c:pt>
                <c:pt idx="50">
                  <c:v>3.6581331075163023E-2</c:v>
                </c:pt>
                <c:pt idx="51">
                  <c:v>3.6281690092948349E-2</c:v>
                </c:pt>
                <c:pt idx="52">
                  <c:v>3.59933563176097E-2</c:v>
                </c:pt>
                <c:pt idx="53">
                  <c:v>3.5715701570987302E-2</c:v>
                </c:pt>
                <c:pt idx="54">
                  <c:v>3.5448143360605713E-2</c:v>
                </c:pt>
                <c:pt idx="55">
                  <c:v>3.5190140800594898E-2</c:v>
                </c:pt>
                <c:pt idx="56">
                  <c:v>3.4941190961987965E-2</c:v>
                </c:pt>
                <c:pt idx="57">
                  <c:v>3.470082560057438E-2</c:v>
                </c:pt>
                <c:pt idx="58">
                  <c:v>3.4468608217513796E-2</c:v>
                </c:pt>
                <c:pt idx="59">
                  <c:v>3.4244131413888566E-2</c:v>
                </c:pt>
                <c:pt idx="60">
                  <c:v>3.4027014505464165E-2</c:v>
                </c:pt>
                <c:pt idx="61">
                  <c:v>3.3816901368279258E-2</c:v>
                </c:pt>
                <c:pt idx="62">
                  <c:v>3.3613458489417679E-2</c:v>
                </c:pt>
                <c:pt idx="63">
                  <c:v>3.341637320052053E-2</c:v>
                </c:pt>
                <c:pt idx="64">
                  <c:v>3.3225352074358672E-2</c:v>
                </c:pt>
                <c:pt idx="65">
                  <c:v>3.3040119467171419E-2</c:v>
                </c:pt>
                <c:pt idx="66">
                  <c:v>3.2860416191542001E-2</c:v>
                </c:pt>
                <c:pt idx="67">
                  <c:v>3.2685998306372262E-2</c:v>
                </c:pt>
                <c:pt idx="68">
                  <c:v>3.2516636012077015E-2</c:v>
                </c:pt>
                <c:pt idx="69">
                  <c:v>3.2352112640475911E-2</c:v>
                </c:pt>
                <c:pt idx="70">
                  <c:v>3.2192223730046675E-2</c:v>
                </c:pt>
                <c:pt idx="71">
                  <c:v>3.2036776178240474E-2</c:v>
                </c:pt>
                <c:pt idx="72">
                  <c:v>3.1885587463470054E-2</c:v>
                </c:pt>
                <c:pt idx="73">
                  <c:v>3.1738484930179917E-2</c:v>
                </c:pt>
                <c:pt idx="74">
                  <c:v>3.1595305131110848E-2</c:v>
                </c:pt>
                <c:pt idx="75">
                  <c:v>3.145589322149097E-2</c:v>
                </c:pt>
                <c:pt idx="76">
                  <c:v>3.1320102400432648E-2</c:v>
                </c:pt>
                <c:pt idx="77">
                  <c:v>3.1187793395298896E-2</c:v>
                </c:pt>
                <c:pt idx="78">
                  <c:v>3.1058833985231821E-2</c:v>
                </c:pt>
                <c:pt idx="79">
                  <c:v>3.0933098560416428E-2</c:v>
                </c:pt>
                <c:pt idx="80">
                  <c:v>3.0810467713991534E-2</c:v>
                </c:pt>
                <c:pt idx="81">
                  <c:v>3.0690827863820904E-2</c:v>
                </c:pt>
                <c:pt idx="82">
                  <c:v>3.0574070901606194E-2</c:v>
                </c:pt>
                <c:pt idx="83">
                  <c:v>3.0460093867063266E-2</c:v>
                </c:pt>
                <c:pt idx="84">
                  <c:v>3.0348798645097815E-2</c:v>
                </c:pt>
                <c:pt idx="85">
                  <c:v>3.0240091684108305E-2</c:v>
                </c:pt>
                <c:pt idx="86">
                  <c:v>3.0133883733716258E-2</c:v>
                </c:pt>
                <c:pt idx="87">
                  <c:v>3.0030089600378573E-2</c:v>
                </c:pt>
                <c:pt idx="88">
                  <c:v>2.9928627919475443E-2</c:v>
                </c:pt>
                <c:pt idx="89">
                  <c:v>2.9829420942592381E-2</c:v>
                </c:pt>
                <c:pt idx="90">
                  <c:v>2.9732394338827631E-2</c:v>
                </c:pt>
                <c:pt idx="91">
                  <c:v>2.9637477009057767E-2</c:v>
                </c:pt>
                <c:pt idx="92">
                  <c:v>2.9544600912186178E-2</c:v>
                </c:pt>
                <c:pt idx="93">
                  <c:v>2.9453700902482068E-2</c:v>
                </c:pt>
                <c:pt idx="94">
                  <c:v>2.9364714577192783E-2</c:v>
                </c:pt>
                <c:pt idx="95">
                  <c:v>2.9277582133680358E-2</c:v>
                </c:pt>
                <c:pt idx="96">
                  <c:v>2.9192246235394993E-2</c:v>
                </c:pt>
                <c:pt idx="97">
                  <c:v>2.9108651886054222E-2</c:v>
                </c:pt>
                <c:pt idx="98">
                  <c:v>2.9026746311447613E-2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D1F-4797-86FD-4490B8575E1E}"/>
            </c:ext>
          </c:extLst>
        </c:ser>
        <c:ser>
          <c:idx val="5"/>
          <c:order val="5"/>
          <c:tx>
            <c:strRef>
              <c:f>'supporto grafici'!$B$34</c:f>
              <c:strCache>
                <c:ptCount val="1"/>
                <c:pt idx="0">
                  <c:v>% Tipologia 3+4+5</c:v>
                </c:pt>
              </c:strCache>
            </c:strRef>
          </c:tx>
          <c:spPr>
            <a:ln cmpd="sng">
              <a:prstDash val="solid"/>
            </a:ln>
          </c:spPr>
          <c:marker>
            <c:symbol val="none"/>
          </c:marker>
          <c:xVal>
            <c:numRef>
              <c:f>'supporto grafici'!$C$14:$CW$14</c:f>
              <c:numCache>
                <c:formatCode>_("€"* #,##0.00_);_("€"* \(#,##0.00\);_("€"* "-"??_);_(@_)</c:formatCode>
                <c:ptCount val="99"/>
                <c:pt idx="0">
                  <c:v>50000</c:v>
                </c:pt>
                <c:pt idx="1">
                  <c:v>100000</c:v>
                </c:pt>
                <c:pt idx="2">
                  <c:v>150000</c:v>
                </c:pt>
                <c:pt idx="3">
                  <c:v>200000</c:v>
                </c:pt>
                <c:pt idx="4">
                  <c:v>250000</c:v>
                </c:pt>
                <c:pt idx="5">
                  <c:v>300000</c:v>
                </c:pt>
                <c:pt idx="6">
                  <c:v>350000</c:v>
                </c:pt>
                <c:pt idx="7">
                  <c:v>400000</c:v>
                </c:pt>
                <c:pt idx="8">
                  <c:v>450000</c:v>
                </c:pt>
                <c:pt idx="9">
                  <c:v>500000</c:v>
                </c:pt>
                <c:pt idx="10">
                  <c:v>550000</c:v>
                </c:pt>
                <c:pt idx="11">
                  <c:v>600000</c:v>
                </c:pt>
                <c:pt idx="12">
                  <c:v>650000</c:v>
                </c:pt>
                <c:pt idx="13">
                  <c:v>700000</c:v>
                </c:pt>
                <c:pt idx="14">
                  <c:v>750000</c:v>
                </c:pt>
                <c:pt idx="15">
                  <c:v>800000</c:v>
                </c:pt>
                <c:pt idx="16">
                  <c:v>850000</c:v>
                </c:pt>
                <c:pt idx="17">
                  <c:v>900000</c:v>
                </c:pt>
                <c:pt idx="18">
                  <c:v>950000</c:v>
                </c:pt>
                <c:pt idx="19">
                  <c:v>1000000</c:v>
                </c:pt>
                <c:pt idx="20">
                  <c:v>1050000</c:v>
                </c:pt>
                <c:pt idx="21">
                  <c:v>1100000</c:v>
                </c:pt>
                <c:pt idx="22">
                  <c:v>1150000</c:v>
                </c:pt>
                <c:pt idx="23">
                  <c:v>1200000</c:v>
                </c:pt>
                <c:pt idx="24">
                  <c:v>1250000</c:v>
                </c:pt>
                <c:pt idx="25">
                  <c:v>1300000</c:v>
                </c:pt>
                <c:pt idx="26">
                  <c:v>1350000</c:v>
                </c:pt>
                <c:pt idx="27">
                  <c:v>1400000</c:v>
                </c:pt>
                <c:pt idx="28">
                  <c:v>1450000</c:v>
                </c:pt>
                <c:pt idx="29">
                  <c:v>1500000</c:v>
                </c:pt>
                <c:pt idx="30">
                  <c:v>1550000</c:v>
                </c:pt>
                <c:pt idx="31">
                  <c:v>1600000</c:v>
                </c:pt>
                <c:pt idx="32">
                  <c:v>1650000</c:v>
                </c:pt>
                <c:pt idx="33">
                  <c:v>1700000</c:v>
                </c:pt>
                <c:pt idx="34">
                  <c:v>1750000</c:v>
                </c:pt>
                <c:pt idx="35">
                  <c:v>1800000</c:v>
                </c:pt>
                <c:pt idx="36">
                  <c:v>1850000</c:v>
                </c:pt>
                <c:pt idx="37">
                  <c:v>1900000</c:v>
                </c:pt>
                <c:pt idx="38">
                  <c:v>1950000</c:v>
                </c:pt>
                <c:pt idx="39">
                  <c:v>2000000</c:v>
                </c:pt>
                <c:pt idx="40">
                  <c:v>2050000</c:v>
                </c:pt>
                <c:pt idx="41">
                  <c:v>2100000</c:v>
                </c:pt>
                <c:pt idx="42">
                  <c:v>2150000</c:v>
                </c:pt>
                <c:pt idx="43">
                  <c:v>2200000</c:v>
                </c:pt>
                <c:pt idx="44">
                  <c:v>2250000</c:v>
                </c:pt>
                <c:pt idx="45">
                  <c:v>2300000</c:v>
                </c:pt>
                <c:pt idx="46">
                  <c:v>2350000</c:v>
                </c:pt>
                <c:pt idx="47">
                  <c:v>2400000</c:v>
                </c:pt>
                <c:pt idx="48">
                  <c:v>2450000</c:v>
                </c:pt>
                <c:pt idx="49">
                  <c:v>2500000</c:v>
                </c:pt>
                <c:pt idx="50">
                  <c:v>2550000</c:v>
                </c:pt>
                <c:pt idx="51">
                  <c:v>2600000</c:v>
                </c:pt>
                <c:pt idx="52">
                  <c:v>2650000</c:v>
                </c:pt>
                <c:pt idx="53">
                  <c:v>2700000</c:v>
                </c:pt>
                <c:pt idx="54">
                  <c:v>2750000</c:v>
                </c:pt>
                <c:pt idx="55">
                  <c:v>2800000</c:v>
                </c:pt>
                <c:pt idx="56">
                  <c:v>2850000</c:v>
                </c:pt>
                <c:pt idx="57">
                  <c:v>2900000</c:v>
                </c:pt>
                <c:pt idx="58">
                  <c:v>2950000</c:v>
                </c:pt>
                <c:pt idx="59">
                  <c:v>3000000</c:v>
                </c:pt>
                <c:pt idx="60">
                  <c:v>3050000</c:v>
                </c:pt>
                <c:pt idx="61">
                  <c:v>3100000</c:v>
                </c:pt>
                <c:pt idx="62">
                  <c:v>3150000</c:v>
                </c:pt>
                <c:pt idx="63">
                  <c:v>3200000</c:v>
                </c:pt>
                <c:pt idx="64">
                  <c:v>3250000</c:v>
                </c:pt>
                <c:pt idx="65">
                  <c:v>3300000</c:v>
                </c:pt>
                <c:pt idx="66">
                  <c:v>3350000</c:v>
                </c:pt>
                <c:pt idx="67">
                  <c:v>3400000</c:v>
                </c:pt>
                <c:pt idx="68">
                  <c:v>3450000</c:v>
                </c:pt>
                <c:pt idx="69">
                  <c:v>3500000</c:v>
                </c:pt>
                <c:pt idx="70">
                  <c:v>3550000</c:v>
                </c:pt>
                <c:pt idx="71">
                  <c:v>3600000</c:v>
                </c:pt>
                <c:pt idx="72">
                  <c:v>3650000</c:v>
                </c:pt>
                <c:pt idx="73">
                  <c:v>3700000</c:v>
                </c:pt>
                <c:pt idx="74">
                  <c:v>3750000</c:v>
                </c:pt>
                <c:pt idx="75">
                  <c:v>3800000</c:v>
                </c:pt>
                <c:pt idx="76">
                  <c:v>3850000</c:v>
                </c:pt>
                <c:pt idx="77">
                  <c:v>3900000</c:v>
                </c:pt>
                <c:pt idx="78">
                  <c:v>3950000</c:v>
                </c:pt>
                <c:pt idx="79">
                  <c:v>4000000</c:v>
                </c:pt>
                <c:pt idx="80">
                  <c:v>4050000</c:v>
                </c:pt>
                <c:pt idx="81">
                  <c:v>4100000</c:v>
                </c:pt>
                <c:pt idx="82">
                  <c:v>4150000</c:v>
                </c:pt>
                <c:pt idx="83">
                  <c:v>4200000</c:v>
                </c:pt>
                <c:pt idx="84">
                  <c:v>4250000</c:v>
                </c:pt>
                <c:pt idx="85">
                  <c:v>4300000</c:v>
                </c:pt>
                <c:pt idx="86">
                  <c:v>4350000</c:v>
                </c:pt>
                <c:pt idx="87">
                  <c:v>4400000</c:v>
                </c:pt>
                <c:pt idx="88">
                  <c:v>4450000</c:v>
                </c:pt>
                <c:pt idx="89">
                  <c:v>4500000</c:v>
                </c:pt>
                <c:pt idx="90">
                  <c:v>4550000</c:v>
                </c:pt>
                <c:pt idx="91">
                  <c:v>4600000</c:v>
                </c:pt>
                <c:pt idx="92">
                  <c:v>4650000</c:v>
                </c:pt>
                <c:pt idx="93">
                  <c:v>4700000</c:v>
                </c:pt>
                <c:pt idx="94">
                  <c:v>4750000</c:v>
                </c:pt>
                <c:pt idx="95">
                  <c:v>4800000</c:v>
                </c:pt>
                <c:pt idx="96">
                  <c:v>4850000</c:v>
                </c:pt>
                <c:pt idx="97">
                  <c:v>4900000</c:v>
                </c:pt>
                <c:pt idx="98">
                  <c:v>4950000</c:v>
                </c:pt>
              </c:numCache>
            </c:numRef>
          </c:xVal>
          <c:yVal>
            <c:numRef>
              <c:f>'supporto grafici'!$C$34:$CW$34</c:f>
              <c:numCache>
                <c:formatCode>0.00%</c:formatCode>
                <c:ptCount val="99"/>
                <c:pt idx="0">
                  <c:v>7.9000000000000001E-2</c:v>
                </c:pt>
                <c:pt idx="1">
                  <c:v>7.9000000000000001E-2</c:v>
                </c:pt>
                <c:pt idx="2">
                  <c:v>7.7891176917090826E-2</c:v>
                </c:pt>
                <c:pt idx="3">
                  <c:v>7.7664899999999995E-2</c:v>
                </c:pt>
                <c:pt idx="4">
                  <c:v>7.7582391230285833E-2</c:v>
                </c:pt>
                <c:pt idx="5">
                  <c:v>7.7551439390795868E-2</c:v>
                </c:pt>
                <c:pt idx="6">
                  <c:v>7.7542914637256669E-2</c:v>
                </c:pt>
                <c:pt idx="7">
                  <c:v>7.7545161019927533E-2</c:v>
                </c:pt>
                <c:pt idx="8">
                  <c:v>7.7552837206227979E-2</c:v>
                </c:pt>
                <c:pt idx="9">
                  <c:v>7.7563269431534423E-2</c:v>
                </c:pt>
                <c:pt idx="10">
                  <c:v>7.3559514788386612E-2</c:v>
                </c:pt>
                <c:pt idx="11">
                  <c:v>7.0436057859612017E-2</c:v>
                </c:pt>
                <c:pt idx="12">
                  <c:v>6.7833022946949081E-2</c:v>
                </c:pt>
                <c:pt idx="13">
                  <c:v>6.5621925841661502E-2</c:v>
                </c:pt>
                <c:pt idx="14">
                  <c:v>6.3717986496816093E-2</c:v>
                </c:pt>
                <c:pt idx="15">
                  <c:v>6.2060452372243134E-2</c:v>
                </c:pt>
                <c:pt idx="16">
                  <c:v>6.0604034983330217E-2</c:v>
                </c:pt>
                <c:pt idx="17">
                  <c:v>5.9314084479743984E-2</c:v>
                </c:pt>
                <c:pt idx="18">
                  <c:v>5.8163561703217764E-2</c:v>
                </c:pt>
                <c:pt idx="19">
                  <c:v>5.7131023594005709E-2</c:v>
                </c:pt>
                <c:pt idx="20">
                  <c:v>5.5362879613338772E-2</c:v>
                </c:pt>
                <c:pt idx="21">
                  <c:v>5.3755475994550647E-2</c:v>
                </c:pt>
                <c:pt idx="22">
                  <c:v>5.2287846603483228E-2</c:v>
                </c:pt>
                <c:pt idx="23">
                  <c:v>5.0942519661671425E-2</c:v>
                </c:pt>
                <c:pt idx="24">
                  <c:v>4.9704818875204566E-2</c:v>
                </c:pt>
                <c:pt idx="25">
                  <c:v>4.8562325841542853E-2</c:v>
                </c:pt>
                <c:pt idx="26">
                  <c:v>4.7504461921485712E-2</c:v>
                </c:pt>
                <c:pt idx="27">
                  <c:v>4.6522159710004077E-2</c:v>
                </c:pt>
                <c:pt idx="28">
                  <c:v>4.5607602478624623E-2</c:v>
                </c:pt>
                <c:pt idx="29">
                  <c:v>4.4754015729337134E-2</c:v>
                </c:pt>
                <c:pt idx="30">
                  <c:v>4.3955499092906906E-2</c:v>
                </c:pt>
                <c:pt idx="31">
                  <c:v>4.3206889746253564E-2</c:v>
                </c:pt>
                <c:pt idx="32">
                  <c:v>4.2503650663033757E-2</c:v>
                </c:pt>
                <c:pt idx="33">
                  <c:v>4.1841778584709236E-2</c:v>
                </c:pt>
                <c:pt idx="34">
                  <c:v>4.1217727768003261E-2</c:v>
                </c:pt>
                <c:pt idx="35">
                  <c:v>4.062834644111428E-2</c:v>
                </c:pt>
                <c:pt idx="36">
                  <c:v>4.007082356432741E-2</c:v>
                </c:pt>
                <c:pt idx="37">
                  <c:v>3.9542643996845109E-2</c:v>
                </c:pt>
                <c:pt idx="38">
                  <c:v>3.9041550561028565E-2</c:v>
                </c:pt>
                <c:pt idx="39">
                  <c:v>3.8565511797002849E-2</c:v>
                </c:pt>
                <c:pt idx="40">
                  <c:v>3.8112694436100346E-2</c:v>
                </c:pt>
                <c:pt idx="41">
                  <c:v>3.7681439806669381E-2</c:v>
                </c:pt>
                <c:pt idx="42">
                  <c:v>3.7270243532095675E-2</c:v>
                </c:pt>
                <c:pt idx="43">
                  <c:v>3.6877737997275319E-2</c:v>
                </c:pt>
                <c:pt idx="44">
                  <c:v>3.6502677152891426E-2</c:v>
                </c:pt>
                <c:pt idx="45">
                  <c:v>3.6143923301741612E-2</c:v>
                </c:pt>
                <c:pt idx="46">
                  <c:v>3.5800435571917318E-2</c:v>
                </c:pt>
                <c:pt idx="47">
                  <c:v>3.5471259830835711E-2</c:v>
                </c:pt>
                <c:pt idx="48">
                  <c:v>3.5155519834288045E-2</c:v>
                </c:pt>
                <c:pt idx="49">
                  <c:v>3.4852409437602289E-2</c:v>
                </c:pt>
                <c:pt idx="50">
                  <c:v>3.4561185723139494E-2</c:v>
                </c:pt>
                <c:pt idx="51">
                  <c:v>3.4281162920771428E-2</c:v>
                </c:pt>
                <c:pt idx="52">
                  <c:v>3.4011707016605934E-2</c:v>
                </c:pt>
                <c:pt idx="53">
                  <c:v>3.3752230960742861E-2</c:v>
                </c:pt>
                <c:pt idx="54">
                  <c:v>3.3502190397820264E-2</c:v>
                </c:pt>
                <c:pt idx="55">
                  <c:v>3.326107985500204E-2</c:v>
                </c:pt>
                <c:pt idx="56">
                  <c:v>3.3028429331230076E-2</c:v>
                </c:pt>
                <c:pt idx="57">
                  <c:v>3.2803801239312314E-2</c:v>
                </c:pt>
                <c:pt idx="58">
                  <c:v>3.2586787658984991E-2</c:v>
                </c:pt>
                <c:pt idx="59">
                  <c:v>3.2377007864668572E-2</c:v>
                </c:pt>
                <c:pt idx="60">
                  <c:v>3.2174106096395316E-2</c:v>
                </c:pt>
                <c:pt idx="61">
                  <c:v>3.1977749546453459E-2</c:v>
                </c:pt>
                <c:pt idx="62">
                  <c:v>3.1787626537779591E-2</c:v>
                </c:pt>
                <c:pt idx="63">
                  <c:v>3.1603444873126788E-2</c:v>
                </c:pt>
                <c:pt idx="64">
                  <c:v>3.1424930336617141E-2</c:v>
                </c:pt>
                <c:pt idx="65">
                  <c:v>3.1251825331516887E-2</c:v>
                </c:pt>
                <c:pt idx="66">
                  <c:v>3.1083887640001705E-2</c:v>
                </c:pt>
                <c:pt idx="67">
                  <c:v>3.0920889292354623E-2</c:v>
                </c:pt>
                <c:pt idx="68">
                  <c:v>3.0762615534494411E-2</c:v>
                </c:pt>
                <c:pt idx="69">
                  <c:v>3.0608863884001632E-2</c:v>
                </c:pt>
                <c:pt idx="70">
                  <c:v>3.0459443265917104E-2</c:v>
                </c:pt>
                <c:pt idx="71">
                  <c:v>3.0314173220557145E-2</c:v>
                </c:pt>
                <c:pt idx="72">
                  <c:v>3.0172883176439923E-2</c:v>
                </c:pt>
                <c:pt idx="73">
                  <c:v>3.0035411782163707E-2</c:v>
                </c:pt>
                <c:pt idx="74">
                  <c:v>2.9901606291734859E-2</c:v>
                </c:pt>
                <c:pt idx="75">
                  <c:v>2.9771321998422556E-2</c:v>
                </c:pt>
                <c:pt idx="76">
                  <c:v>2.9644421712728759E-2</c:v>
                </c:pt>
                <c:pt idx="77">
                  <c:v>2.9520775280514288E-2</c:v>
                </c:pt>
                <c:pt idx="78">
                  <c:v>2.9400259137722966E-2</c:v>
                </c:pt>
                <c:pt idx="79">
                  <c:v>2.928275589850143E-2</c:v>
                </c:pt>
                <c:pt idx="80">
                  <c:v>2.9168153973828572E-2</c:v>
                </c:pt>
                <c:pt idx="81">
                  <c:v>2.9056347218050175E-2</c:v>
                </c:pt>
                <c:pt idx="82">
                  <c:v>2.8947234600965235E-2</c:v>
                </c:pt>
                <c:pt idx="83">
                  <c:v>2.8840719903334696E-2</c:v>
                </c:pt>
                <c:pt idx="84">
                  <c:v>2.8736711433883698E-2</c:v>
                </c:pt>
                <c:pt idx="85">
                  <c:v>2.8635121766047843E-2</c:v>
                </c:pt>
                <c:pt idx="86">
                  <c:v>2.8535867492874876E-2</c:v>
                </c:pt>
                <c:pt idx="87">
                  <c:v>2.8438868998637665E-2</c:v>
                </c:pt>
                <c:pt idx="88">
                  <c:v>2.834405024584398E-2</c:v>
                </c:pt>
                <c:pt idx="89">
                  <c:v>2.8251338576445715E-2</c:v>
                </c:pt>
                <c:pt idx="90">
                  <c:v>2.8160664526155104E-2</c:v>
                </c:pt>
                <c:pt idx="91">
                  <c:v>2.8071961650870808E-2</c:v>
                </c:pt>
                <c:pt idx="92">
                  <c:v>2.7985166364302306E-2</c:v>
                </c:pt>
                <c:pt idx="93">
                  <c:v>2.7900217785958668E-2</c:v>
                </c:pt>
                <c:pt idx="94">
                  <c:v>2.7817057598738048E-2</c:v>
                </c:pt>
                <c:pt idx="95">
                  <c:v>2.7735629915417861E-2</c:v>
                </c:pt>
                <c:pt idx="96">
                  <c:v>2.7655881153403245E-2</c:v>
                </c:pt>
                <c:pt idx="97">
                  <c:v>2.7577759917144028E-2</c:v>
                </c:pt>
                <c:pt idx="98">
                  <c:v>2.7501216887677926E-2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D1F-4797-86FD-4490B8575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201792"/>
        <c:axId val="103211776"/>
      </c:scatterChart>
      <c:valAx>
        <c:axId val="103201792"/>
        <c:scaling>
          <c:orientation val="minMax"/>
        </c:scaling>
        <c:delete val="0"/>
        <c:axPos val="b"/>
        <c:majorGridlines>
          <c:spPr>
            <a:ln>
              <a:solidFill>
                <a:schemeClr val="bg2"/>
              </a:solidFill>
            </a:ln>
          </c:spPr>
        </c:majorGridlines>
        <c:numFmt formatCode="&quot;€&quot;\ #.##000" sourceLinked="0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it-IT"/>
          </a:p>
        </c:txPr>
        <c:crossAx val="103211776"/>
        <c:crosses val="autoZero"/>
        <c:crossBetween val="midCat"/>
        <c:majorUnit val="100000"/>
      </c:valAx>
      <c:valAx>
        <c:axId val="103211776"/>
        <c:scaling>
          <c:orientation val="minMax"/>
        </c:scaling>
        <c:delete val="0"/>
        <c:axPos val="l"/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numFmt formatCode="0.00%" sourceLinked="1"/>
        <c:majorTickMark val="out"/>
        <c:minorTickMark val="none"/>
        <c:tickLblPos val="nextTo"/>
        <c:crossAx val="103201792"/>
        <c:crosses val="autoZero"/>
        <c:crossBetween val="midCat"/>
        <c:majorUnit val="1.0000000000000005E-2"/>
        <c:minorUnit val="5.0000000000000079E-3"/>
      </c:valAx>
      <c:spPr>
        <a:ln>
          <a:solidFill>
            <a:schemeClr val="bg1">
              <a:lumMod val="9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6377345136244326"/>
          <c:y val="0.1982456493542874"/>
          <c:w val="0.22154570173648824"/>
          <c:h val="0.25467970155407682"/>
        </c:manualLayout>
      </c:layout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/>
          <a:lstStyle/>
          <a:p>
            <a:pPr>
              <a:defRPr/>
            </a:pPr>
            <a:r>
              <a:rPr lang="en-US"/>
              <a:t>AMBITO B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393024205312876E-2"/>
          <c:y val="8.3396967442589481E-2"/>
          <c:w val="0.86367878698882083"/>
          <c:h val="0.70442857506257683"/>
        </c:manualLayout>
      </c:layout>
      <c:scatterChart>
        <c:scatterStyle val="lineMarker"/>
        <c:varyColors val="0"/>
        <c:ser>
          <c:idx val="1"/>
          <c:order val="0"/>
          <c:tx>
            <c:v>% MAX PSR AMBITO B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'supporto grafici'!$C$36:$BN$36</c:f>
              <c:numCache>
                <c:formatCode>_("€"* #,##0.00_);_("€"* \(#,##0.00\);_("€"* "-"??_);_(@_)</c:formatCode>
                <c:ptCount val="64"/>
                <c:pt idx="0">
                  <c:v>25000</c:v>
                </c:pt>
                <c:pt idx="1">
                  <c:v>50000</c:v>
                </c:pt>
                <c:pt idx="2">
                  <c:v>75000</c:v>
                </c:pt>
                <c:pt idx="3">
                  <c:v>100000</c:v>
                </c:pt>
                <c:pt idx="4">
                  <c:v>125000</c:v>
                </c:pt>
                <c:pt idx="5">
                  <c:v>150000</c:v>
                </c:pt>
                <c:pt idx="6">
                  <c:v>175000</c:v>
                </c:pt>
                <c:pt idx="7">
                  <c:v>200000</c:v>
                </c:pt>
                <c:pt idx="8">
                  <c:v>225000</c:v>
                </c:pt>
                <c:pt idx="9">
                  <c:v>250000</c:v>
                </c:pt>
                <c:pt idx="10">
                  <c:v>275000</c:v>
                </c:pt>
                <c:pt idx="11">
                  <c:v>300000</c:v>
                </c:pt>
                <c:pt idx="12">
                  <c:v>325000</c:v>
                </c:pt>
                <c:pt idx="13">
                  <c:v>350000</c:v>
                </c:pt>
                <c:pt idx="14">
                  <c:v>375000</c:v>
                </c:pt>
                <c:pt idx="15">
                  <c:v>400000</c:v>
                </c:pt>
                <c:pt idx="16">
                  <c:v>425000</c:v>
                </c:pt>
                <c:pt idx="17">
                  <c:v>450000</c:v>
                </c:pt>
                <c:pt idx="18">
                  <c:v>475000</c:v>
                </c:pt>
                <c:pt idx="19">
                  <c:v>500000</c:v>
                </c:pt>
                <c:pt idx="20">
                  <c:v>525000</c:v>
                </c:pt>
                <c:pt idx="21">
                  <c:v>550000</c:v>
                </c:pt>
                <c:pt idx="22">
                  <c:v>575000</c:v>
                </c:pt>
                <c:pt idx="23">
                  <c:v>600000</c:v>
                </c:pt>
                <c:pt idx="24">
                  <c:v>625000</c:v>
                </c:pt>
                <c:pt idx="25">
                  <c:v>650000</c:v>
                </c:pt>
                <c:pt idx="26">
                  <c:v>675000</c:v>
                </c:pt>
                <c:pt idx="27">
                  <c:v>700000</c:v>
                </c:pt>
                <c:pt idx="28">
                  <c:v>725000</c:v>
                </c:pt>
                <c:pt idx="29">
                  <c:v>750000</c:v>
                </c:pt>
                <c:pt idx="30">
                  <c:v>775000</c:v>
                </c:pt>
                <c:pt idx="31">
                  <c:v>800000</c:v>
                </c:pt>
                <c:pt idx="32">
                  <c:v>825000</c:v>
                </c:pt>
                <c:pt idx="33">
                  <c:v>850000</c:v>
                </c:pt>
                <c:pt idx="34">
                  <c:v>875000</c:v>
                </c:pt>
                <c:pt idx="35">
                  <c:v>900000</c:v>
                </c:pt>
                <c:pt idx="36">
                  <c:v>925000</c:v>
                </c:pt>
                <c:pt idx="37">
                  <c:v>950000</c:v>
                </c:pt>
                <c:pt idx="38">
                  <c:v>975000</c:v>
                </c:pt>
                <c:pt idx="39">
                  <c:v>1000000</c:v>
                </c:pt>
                <c:pt idx="40">
                  <c:v>1025000</c:v>
                </c:pt>
                <c:pt idx="41">
                  <c:v>1050000</c:v>
                </c:pt>
                <c:pt idx="42">
                  <c:v>1075000</c:v>
                </c:pt>
                <c:pt idx="43">
                  <c:v>1100000</c:v>
                </c:pt>
                <c:pt idx="44">
                  <c:v>1125000</c:v>
                </c:pt>
                <c:pt idx="45">
                  <c:v>1150000</c:v>
                </c:pt>
                <c:pt idx="46">
                  <c:v>1175000</c:v>
                </c:pt>
                <c:pt idx="47">
                  <c:v>1200000</c:v>
                </c:pt>
                <c:pt idx="48">
                  <c:v>1225000</c:v>
                </c:pt>
                <c:pt idx="49">
                  <c:v>1250000</c:v>
                </c:pt>
                <c:pt idx="50">
                  <c:v>1275000</c:v>
                </c:pt>
                <c:pt idx="51">
                  <c:v>1300000</c:v>
                </c:pt>
                <c:pt idx="52">
                  <c:v>1325000</c:v>
                </c:pt>
                <c:pt idx="53">
                  <c:v>1350000</c:v>
                </c:pt>
                <c:pt idx="54">
                  <c:v>1375000</c:v>
                </c:pt>
                <c:pt idx="55">
                  <c:v>1400000</c:v>
                </c:pt>
                <c:pt idx="56">
                  <c:v>1425000</c:v>
                </c:pt>
                <c:pt idx="57">
                  <c:v>1450000</c:v>
                </c:pt>
                <c:pt idx="58">
                  <c:v>1475000</c:v>
                </c:pt>
                <c:pt idx="59">
                  <c:v>1500000</c:v>
                </c:pt>
                <c:pt idx="60">
                  <c:v>1525000</c:v>
                </c:pt>
                <c:pt idx="61">
                  <c:v>1550000</c:v>
                </c:pt>
                <c:pt idx="62">
                  <c:v>1575000</c:v>
                </c:pt>
                <c:pt idx="63">
                  <c:v>1600000</c:v>
                </c:pt>
              </c:numCache>
            </c:numRef>
          </c:xVal>
          <c:yVal>
            <c:numRef>
              <c:f>'supporto grafici'!$C$48:$CW$48</c:f>
              <c:numCache>
                <c:formatCode>0.00%</c:formatCode>
                <c:ptCount val="99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0.05</c:v>
                </c:pt>
                <c:pt idx="34">
                  <c:v>0.05</c:v>
                </c:pt>
                <c:pt idx="35">
                  <c:v>0.05</c:v>
                </c:pt>
                <c:pt idx="36">
                  <c:v>0.05</c:v>
                </c:pt>
                <c:pt idx="37">
                  <c:v>0.05</c:v>
                </c:pt>
                <c:pt idx="38">
                  <c:v>0.05</c:v>
                </c:pt>
                <c:pt idx="39">
                  <c:v>0.05</c:v>
                </c:pt>
                <c:pt idx="40">
                  <c:v>0.05</c:v>
                </c:pt>
                <c:pt idx="41">
                  <c:v>0.05</c:v>
                </c:pt>
                <c:pt idx="42">
                  <c:v>0.05</c:v>
                </c:pt>
                <c:pt idx="43">
                  <c:v>0.05</c:v>
                </c:pt>
                <c:pt idx="44">
                  <c:v>0.05</c:v>
                </c:pt>
                <c:pt idx="45">
                  <c:v>0.05</c:v>
                </c:pt>
                <c:pt idx="46">
                  <c:v>0.05</c:v>
                </c:pt>
                <c:pt idx="47">
                  <c:v>0.05</c:v>
                </c:pt>
                <c:pt idx="48">
                  <c:v>0.05</c:v>
                </c:pt>
                <c:pt idx="49">
                  <c:v>0.05</c:v>
                </c:pt>
                <c:pt idx="50">
                  <c:v>0.05</c:v>
                </c:pt>
                <c:pt idx="51">
                  <c:v>0.05</c:v>
                </c:pt>
                <c:pt idx="52">
                  <c:v>0.05</c:v>
                </c:pt>
                <c:pt idx="53">
                  <c:v>0.05</c:v>
                </c:pt>
                <c:pt idx="54">
                  <c:v>0.05</c:v>
                </c:pt>
                <c:pt idx="55">
                  <c:v>0.05</c:v>
                </c:pt>
                <c:pt idx="56">
                  <c:v>0.05</c:v>
                </c:pt>
                <c:pt idx="57">
                  <c:v>0.05</c:v>
                </c:pt>
                <c:pt idx="58">
                  <c:v>0.05</c:v>
                </c:pt>
                <c:pt idx="59">
                  <c:v>0.05</c:v>
                </c:pt>
                <c:pt idx="60">
                  <c:v>0.05</c:v>
                </c:pt>
                <c:pt idx="61">
                  <c:v>0.05</c:v>
                </c:pt>
                <c:pt idx="62">
                  <c:v>0.05</c:v>
                </c:pt>
                <c:pt idx="63">
                  <c:v>0.05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13-4ED9-B56B-129B6D5A4F16}"/>
            </c:ext>
          </c:extLst>
        </c:ser>
        <c:ser>
          <c:idx val="0"/>
          <c:order val="1"/>
          <c:tx>
            <c:strRef>
              <c:f>'supporto grafici'!$B$43</c:f>
              <c:strCache>
                <c:ptCount val="1"/>
                <c:pt idx="0">
                  <c:v>Tipologia 3+4+5</c:v>
                </c:pt>
              </c:strCache>
            </c:strRef>
          </c:tx>
          <c:marker>
            <c:symbol val="none"/>
          </c:marker>
          <c:xVal>
            <c:numRef>
              <c:f>'supporto grafici'!$C$36:$CW$36</c:f>
              <c:numCache>
                <c:formatCode>_("€"* #,##0.00_);_("€"* \(#,##0.00\);_("€"* "-"??_);_(@_)</c:formatCode>
                <c:ptCount val="99"/>
                <c:pt idx="0">
                  <c:v>25000</c:v>
                </c:pt>
                <c:pt idx="1">
                  <c:v>50000</c:v>
                </c:pt>
                <c:pt idx="2">
                  <c:v>75000</c:v>
                </c:pt>
                <c:pt idx="3">
                  <c:v>100000</c:v>
                </c:pt>
                <c:pt idx="4">
                  <c:v>125000</c:v>
                </c:pt>
                <c:pt idx="5">
                  <c:v>150000</c:v>
                </c:pt>
                <c:pt idx="6">
                  <c:v>175000</c:v>
                </c:pt>
                <c:pt idx="7">
                  <c:v>200000</c:v>
                </c:pt>
                <c:pt idx="8">
                  <c:v>225000</c:v>
                </c:pt>
                <c:pt idx="9">
                  <c:v>250000</c:v>
                </c:pt>
                <c:pt idx="10">
                  <c:v>275000</c:v>
                </c:pt>
                <c:pt idx="11">
                  <c:v>300000</c:v>
                </c:pt>
                <c:pt idx="12">
                  <c:v>325000</c:v>
                </c:pt>
                <c:pt idx="13">
                  <c:v>350000</c:v>
                </c:pt>
                <c:pt idx="14">
                  <c:v>375000</c:v>
                </c:pt>
                <c:pt idx="15">
                  <c:v>400000</c:v>
                </c:pt>
                <c:pt idx="16">
                  <c:v>425000</c:v>
                </c:pt>
                <c:pt idx="17">
                  <c:v>450000</c:v>
                </c:pt>
                <c:pt idx="18">
                  <c:v>475000</c:v>
                </c:pt>
                <c:pt idx="19">
                  <c:v>500000</c:v>
                </c:pt>
                <c:pt idx="20">
                  <c:v>525000</c:v>
                </c:pt>
                <c:pt idx="21">
                  <c:v>550000</c:v>
                </c:pt>
                <c:pt idx="22">
                  <c:v>575000</c:v>
                </c:pt>
                <c:pt idx="23">
                  <c:v>600000</c:v>
                </c:pt>
                <c:pt idx="24">
                  <c:v>625000</c:v>
                </c:pt>
                <c:pt idx="25">
                  <c:v>650000</c:v>
                </c:pt>
                <c:pt idx="26">
                  <c:v>675000</c:v>
                </c:pt>
                <c:pt idx="27">
                  <c:v>700000</c:v>
                </c:pt>
                <c:pt idx="28">
                  <c:v>725000</c:v>
                </c:pt>
                <c:pt idx="29">
                  <c:v>750000</c:v>
                </c:pt>
                <c:pt idx="30">
                  <c:v>775000</c:v>
                </c:pt>
                <c:pt idx="31">
                  <c:v>800000</c:v>
                </c:pt>
                <c:pt idx="32">
                  <c:v>825000</c:v>
                </c:pt>
                <c:pt idx="33">
                  <c:v>850000</c:v>
                </c:pt>
                <c:pt idx="34">
                  <c:v>875000</c:v>
                </c:pt>
                <c:pt idx="35">
                  <c:v>900000</c:v>
                </c:pt>
                <c:pt idx="36">
                  <c:v>925000</c:v>
                </c:pt>
                <c:pt idx="37">
                  <c:v>950000</c:v>
                </c:pt>
                <c:pt idx="38">
                  <c:v>975000</c:v>
                </c:pt>
                <c:pt idx="39">
                  <c:v>1000000</c:v>
                </c:pt>
                <c:pt idx="40">
                  <c:v>1025000</c:v>
                </c:pt>
                <c:pt idx="41">
                  <c:v>1050000</c:v>
                </c:pt>
                <c:pt idx="42">
                  <c:v>1075000</c:v>
                </c:pt>
                <c:pt idx="43">
                  <c:v>1100000</c:v>
                </c:pt>
                <c:pt idx="44">
                  <c:v>1125000</c:v>
                </c:pt>
                <c:pt idx="45">
                  <c:v>1150000</c:v>
                </c:pt>
                <c:pt idx="46">
                  <c:v>1175000</c:v>
                </c:pt>
                <c:pt idx="47">
                  <c:v>1200000</c:v>
                </c:pt>
                <c:pt idx="48">
                  <c:v>1225000</c:v>
                </c:pt>
                <c:pt idx="49">
                  <c:v>1250000</c:v>
                </c:pt>
                <c:pt idx="50">
                  <c:v>1275000</c:v>
                </c:pt>
                <c:pt idx="51">
                  <c:v>1300000</c:v>
                </c:pt>
                <c:pt idx="52">
                  <c:v>1325000</c:v>
                </c:pt>
                <c:pt idx="53">
                  <c:v>1350000</c:v>
                </c:pt>
                <c:pt idx="54">
                  <c:v>1375000</c:v>
                </c:pt>
                <c:pt idx="55">
                  <c:v>1400000</c:v>
                </c:pt>
                <c:pt idx="56">
                  <c:v>1425000</c:v>
                </c:pt>
                <c:pt idx="57">
                  <c:v>1450000</c:v>
                </c:pt>
                <c:pt idx="58">
                  <c:v>1475000</c:v>
                </c:pt>
                <c:pt idx="59">
                  <c:v>1500000</c:v>
                </c:pt>
                <c:pt idx="60">
                  <c:v>1525000</c:v>
                </c:pt>
                <c:pt idx="61">
                  <c:v>1550000</c:v>
                </c:pt>
                <c:pt idx="62">
                  <c:v>1575000</c:v>
                </c:pt>
                <c:pt idx="63">
                  <c:v>1600000</c:v>
                </c:pt>
              </c:numCache>
            </c:numRef>
          </c:xVal>
          <c:yVal>
            <c:numRef>
              <c:f>'supporto grafici'!$C$44:$BN$44</c:f>
              <c:numCache>
                <c:formatCode>0.00%</c:formatCode>
                <c:ptCount val="64"/>
                <c:pt idx="0">
                  <c:v>4.9000000000000002E-2</c:v>
                </c:pt>
                <c:pt idx="1">
                  <c:v>4.9000000000000002E-2</c:v>
                </c:pt>
                <c:pt idx="2">
                  <c:v>4.9000000000000002E-2</c:v>
                </c:pt>
                <c:pt idx="3">
                  <c:v>4.9000000000000002E-2</c:v>
                </c:pt>
                <c:pt idx="4">
                  <c:v>4.8675165906289328E-2</c:v>
                </c:pt>
                <c:pt idx="5">
                  <c:v>4.8053552816673131E-2</c:v>
                </c:pt>
                <c:pt idx="6">
                  <c:v>4.7562221409605671E-2</c:v>
                </c:pt>
                <c:pt idx="7">
                  <c:v>4.7160423623504505E-2</c:v>
                </c:pt>
                <c:pt idx="8">
                  <c:v>4.6823395182047173E-2</c:v>
                </c:pt>
                <c:pt idx="9">
                  <c:v>4.6535077240865079E-2</c:v>
                </c:pt>
                <c:pt idx="10">
                  <c:v>4.6284525632345863E-2</c:v>
                </c:pt>
                <c:pt idx="11">
                  <c:v>4.6063982611919574E-2</c:v>
                </c:pt>
                <c:pt idx="12">
                  <c:v>4.5867770621183683E-2</c:v>
                </c:pt>
                <c:pt idx="13">
                  <c:v>4.569162303525006E-2</c:v>
                </c:pt>
                <c:pt idx="14">
                  <c:v>4.5532261213388873E-2</c:v>
                </c:pt>
                <c:pt idx="15">
                  <c:v>4.5387117254859694E-2</c:v>
                </c:pt>
                <c:pt idx="16">
                  <c:v>4.525414652714374E-2</c:v>
                </c:pt>
                <c:pt idx="17">
                  <c:v>4.513169745880867E-2</c:v>
                </c:pt>
                <c:pt idx="18">
                  <c:v>4.501841897297966E-2</c:v>
                </c:pt>
                <c:pt idx="19">
                  <c:v>4.4913193318872724E-2</c:v>
                </c:pt>
                <c:pt idx="20">
                  <c:v>4.4552971987367476E-2</c:v>
                </c:pt>
                <c:pt idx="21">
                  <c:v>4.4335944545257834E-2</c:v>
                </c:pt>
                <c:pt idx="22">
                  <c:v>4.413230527465814E-2</c:v>
                </c:pt>
                <c:pt idx="23">
                  <c:v>4.3940697978406676E-2</c:v>
                </c:pt>
                <c:pt idx="24">
                  <c:v>4.3759953214842065E-2</c:v>
                </c:pt>
                <c:pt idx="25">
                  <c:v>4.3589056309749519E-2</c:v>
                </c:pt>
                <c:pt idx="26">
                  <c:v>4.3427121841048515E-2</c:v>
                </c:pt>
                <c:pt idx="27">
                  <c:v>4.3273373099894104E-2</c:v>
                </c:pt>
                <c:pt idx="28">
                  <c:v>4.312712541790463E-2</c:v>
                </c:pt>
                <c:pt idx="29">
                  <c:v>4.2987772527017076E-2</c:v>
                </c:pt>
                <c:pt idx="30">
                  <c:v>4.2854775319482792E-2</c:v>
                </c:pt>
                <c:pt idx="31">
                  <c:v>4.2727652523232983E-2</c:v>
                </c:pt>
                <c:pt idx="32">
                  <c:v>4.2605972917596102E-2</c:v>
                </c:pt>
                <c:pt idx="33">
                  <c:v>4.2489348796731725E-2</c:v>
                </c:pt>
                <c:pt idx="34">
                  <c:v>4.2377430450575918E-2</c:v>
                </c:pt>
                <c:pt idx="35">
                  <c:v>4.2269901480829319E-2</c:v>
                </c:pt>
                <c:pt idx="36">
                  <c:v>4.2166474806322837E-2</c:v>
                </c:pt>
                <c:pt idx="37">
                  <c:v>4.2066889240698291E-2</c:v>
                </c:pt>
                <c:pt idx="38">
                  <c:v>4.1970906547731807E-2</c:v>
                </c:pt>
                <c:pt idx="39">
                  <c:v>4.1878308897280267E-2</c:v>
                </c:pt>
                <c:pt idx="40">
                  <c:v>4.1786047256812182E-2</c:v>
                </c:pt>
                <c:pt idx="41">
                  <c:v>4.1613646544344206E-2</c:v>
                </c:pt>
                <c:pt idx="42">
                  <c:v>4.1446898692564585E-2</c:v>
                </c:pt>
                <c:pt idx="43">
                  <c:v>4.1285493218451118E-2</c:v>
                </c:pt>
                <c:pt idx="44">
                  <c:v>4.1129143257845127E-2</c:v>
                </c:pt>
                <c:pt idx="45">
                  <c:v>4.09775832911159E-2</c:v>
                </c:pt>
                <c:pt idx="46">
                  <c:v>4.0830567131851528E-2</c:v>
                </c:pt>
                <c:pt idx="47">
                  <c:v>4.0687866143279218E-2</c:v>
                </c:pt>
                <c:pt idx="48">
                  <c:v>4.0549267652482207E-2</c:v>
                </c:pt>
                <c:pt idx="49">
                  <c:v>4.0414573536939037E-2</c:v>
                </c:pt>
                <c:pt idx="50">
                  <c:v>4.028359896162842E-2</c:v>
                </c:pt>
                <c:pt idx="51">
                  <c:v>4.0156171248058828E-2</c:v>
                </c:pt>
                <c:pt idx="52">
                  <c:v>4.0032128859198934E-2</c:v>
                </c:pt>
                <c:pt idx="53">
                  <c:v>3.9911320486494213E-2</c:v>
                </c:pt>
                <c:pt idx="54">
                  <c:v>3.9793604227023445E-2</c:v>
                </c:pt>
                <c:pt idx="55">
                  <c:v>3.9678846840437022E-2</c:v>
                </c:pt>
                <c:pt idx="56">
                  <c:v>3.9566923076670452E-2</c:v>
                </c:pt>
                <c:pt idx="57">
                  <c:v>3.9457715066581654E-2</c:v>
                </c:pt>
                <c:pt idx="58">
                  <c:v>3.9351111768651165E-2</c:v>
                </c:pt>
                <c:pt idx="59">
                  <c:v>3.9247008465734097E-2</c:v>
                </c:pt>
                <c:pt idx="60">
                  <c:v>3.9145306306586317E-2</c:v>
                </c:pt>
                <c:pt idx="61">
                  <c:v>3.9045911887519734E-2</c:v>
                </c:pt>
                <c:pt idx="62">
                  <c:v>3.8948736870090539E-2</c:v>
                </c:pt>
                <c:pt idx="63">
                  <c:v>3.8853697631199405E-2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13-4ED9-B56B-129B6D5A4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454848"/>
        <c:axId val="109456384"/>
      </c:scatterChart>
      <c:valAx>
        <c:axId val="109454848"/>
        <c:scaling>
          <c:orientation val="minMax"/>
        </c:scaling>
        <c:delete val="0"/>
        <c:axPos val="b"/>
        <c:majorGridlines>
          <c:spPr>
            <a:ln>
              <a:solidFill>
                <a:schemeClr val="bg2"/>
              </a:solidFill>
            </a:ln>
          </c:spPr>
        </c:majorGridlines>
        <c:numFmt formatCode="&quot;€&quot;\ #.##000" sourceLinked="0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it-IT"/>
          </a:p>
        </c:txPr>
        <c:crossAx val="109456384"/>
        <c:crosses val="autoZero"/>
        <c:crossBetween val="midCat"/>
        <c:majorUnit val="100000"/>
      </c:valAx>
      <c:valAx>
        <c:axId val="109456384"/>
        <c:scaling>
          <c:orientation val="minMax"/>
          <c:min val="0"/>
        </c:scaling>
        <c:delete val="0"/>
        <c:axPos val="l"/>
        <c:minorGridlines/>
        <c:numFmt formatCode="0.00%" sourceLinked="1"/>
        <c:majorTickMark val="out"/>
        <c:minorTickMark val="none"/>
        <c:tickLblPos val="nextTo"/>
        <c:crossAx val="109454848"/>
        <c:crosses val="autoZero"/>
        <c:crossBetween val="midCat"/>
        <c:majorUnit val="1.0000000000000005E-2"/>
        <c:minorUnit val="5.0000000000000088E-3"/>
      </c:valAx>
    </c:plotArea>
    <c:legend>
      <c:legendPos val="r"/>
      <c:layout>
        <c:manualLayout>
          <c:xMode val="edge"/>
          <c:yMode val="edge"/>
          <c:x val="0.7402273492964887"/>
          <c:y val="0.38851592772288901"/>
          <c:w val="0.16420527828595347"/>
          <c:h val="0.21504006022728522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0" workbookViewId="0"/>
  </sheetViews>
  <sheetProtection password="DDE0" content="1" objects="1"/>
  <pageMargins left="0.7" right="0.7" top="0.75" bottom="0.75" header="0.3" footer="0.3"/>
  <pageSetup paperSize="9" orientation="landscape" horizontalDpi="1200" verticalDpi="120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80" workbookViewId="0"/>
  </sheetViews>
  <sheetProtection password="DDE0" content="1" objects="1"/>
  <pageMargins left="0.7" right="0.7" top="0.75" bottom="0.75" header="0.3" footer="0.3"/>
  <pageSetup paperSize="9" orientation="landscape" horizontalDpi="1200" verticalDpi="12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7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7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Microsoft/Windows/INetCache/IE/MVSZXE1Y/simulazione%20ver_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egato 1"/>
      <sheetName val="Foglio1"/>
      <sheetName val="Foglio2"/>
      <sheetName val="Calcolo massimali"/>
      <sheetName val="Calcolo massimali (2)"/>
    </sheetNames>
    <sheetDataSet>
      <sheetData sheetId="0">
        <row r="29">
          <cell r="C29">
            <v>40000</v>
          </cell>
        </row>
        <row r="32">
          <cell r="C32">
            <v>1000000</v>
          </cell>
        </row>
      </sheetData>
      <sheetData sheetId="1"/>
      <sheetData sheetId="2"/>
      <sheetData sheetId="3">
        <row r="3">
          <cell r="E3">
            <v>1500000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showGridLines="0" topLeftCell="A4" zoomScale="50" zoomScaleNormal="50" workbookViewId="0">
      <selection activeCell="D12" sqref="D12"/>
    </sheetView>
  </sheetViews>
  <sheetFormatPr defaultColWidth="33.42578125" defaultRowHeight="15.75" x14ac:dyDescent="0.25"/>
  <cols>
    <col min="1" max="1" width="4" style="46" customWidth="1"/>
    <col min="2" max="2" width="10.7109375" style="46" customWidth="1"/>
    <col min="3" max="3" width="115" style="46" customWidth="1"/>
    <col min="4" max="4" width="32" style="46" customWidth="1"/>
    <col min="5" max="6" width="31.28515625" style="46" customWidth="1"/>
    <col min="7" max="7" width="34.140625" style="46" customWidth="1"/>
    <col min="8" max="11" width="29.140625" style="46" customWidth="1"/>
    <col min="12" max="14" width="33.42578125" style="46"/>
    <col min="15" max="18" width="4" style="46" bestFit="1" customWidth="1"/>
    <col min="19" max="16384" width="33.42578125" style="46"/>
  </cols>
  <sheetData>
    <row r="1" spans="1:11" ht="16.5" thickBot="1" x14ac:dyDescent="0.3"/>
    <row r="2" spans="1:11" ht="27" thickBot="1" x14ac:dyDescent="0.3">
      <c r="B2" s="162" t="s">
        <v>90</v>
      </c>
      <c r="C2" s="163"/>
      <c r="D2" s="163"/>
      <c r="E2" s="163"/>
      <c r="F2" s="163"/>
      <c r="G2" s="163"/>
      <c r="H2" s="163"/>
      <c r="I2" s="163"/>
      <c r="J2" s="163"/>
      <c r="K2" s="164"/>
    </row>
    <row r="3" spans="1:11" ht="28.5" x14ac:dyDescent="0.45">
      <c r="B3" s="168" t="s">
        <v>0</v>
      </c>
      <c r="C3" s="169"/>
      <c r="D3" s="165" t="s">
        <v>29</v>
      </c>
      <c r="E3" s="166"/>
      <c r="F3" s="166"/>
      <c r="G3" s="167"/>
      <c r="H3" s="165" t="s">
        <v>11</v>
      </c>
      <c r="I3" s="166"/>
      <c r="J3" s="166"/>
      <c r="K3" s="167"/>
    </row>
    <row r="4" spans="1:11" ht="32.25" customHeight="1" thickBot="1" x14ac:dyDescent="0.3">
      <c r="B4" s="170"/>
      <c r="C4" s="171"/>
      <c r="D4" s="172" t="s">
        <v>27</v>
      </c>
      <c r="E4" s="173"/>
      <c r="F4" s="173"/>
      <c r="G4" s="174"/>
      <c r="H4" s="172" t="s">
        <v>28</v>
      </c>
      <c r="I4" s="173"/>
      <c r="J4" s="173"/>
      <c r="K4" s="174"/>
    </row>
    <row r="5" spans="1:11" ht="64.5" customHeight="1" x14ac:dyDescent="0.25">
      <c r="A5" s="47" t="s">
        <v>22</v>
      </c>
      <c r="B5" s="154" t="s">
        <v>83</v>
      </c>
      <c r="C5" s="155"/>
      <c r="D5" s="106" t="str">
        <f>$C$22</f>
        <v>fino a 100.000,00 Euro</v>
      </c>
      <c r="E5" s="92" t="str">
        <f>$C$23</f>
        <v>da Euro 100.000,00 fino a Euro 500.000,00</v>
      </c>
      <c r="F5" s="92" t="str">
        <f>$C$24</f>
        <v>da Euro 500.000,00 fino a Euro 1.000.000,00</v>
      </c>
      <c r="G5" s="93" t="str">
        <f>$C$25</f>
        <v>oltre 1 milione di €uro</v>
      </c>
      <c r="H5" s="91" t="str">
        <f>$C$22</f>
        <v>fino a 100.000,00 Euro</v>
      </c>
      <c r="I5" s="92" t="str">
        <f>$C$23</f>
        <v>da Euro 100.000,00 fino a Euro 500.000,00</v>
      </c>
      <c r="J5" s="92" t="str">
        <f>$C$24</f>
        <v>da Euro 500.000,00 fino a Euro 1.000.000,00</v>
      </c>
      <c r="K5" s="94" t="str">
        <f>$C$25</f>
        <v>oltre 1 milione di €uro</v>
      </c>
    </row>
    <row r="6" spans="1:11" s="48" customFormat="1" ht="54" customHeight="1" thickBot="1" x14ac:dyDescent="0.3">
      <c r="B6" s="156"/>
      <c r="C6" s="157"/>
      <c r="D6" s="103" t="s">
        <v>3</v>
      </c>
      <c r="E6" s="104" t="s">
        <v>4</v>
      </c>
      <c r="F6" s="104" t="s">
        <v>5</v>
      </c>
      <c r="G6" s="105" t="s">
        <v>6</v>
      </c>
      <c r="H6" s="178" t="s">
        <v>23</v>
      </c>
      <c r="I6" s="179"/>
      <c r="J6" s="179"/>
      <c r="K6" s="180"/>
    </row>
    <row r="7" spans="1:11" ht="93.75" thickBot="1" x14ac:dyDescent="0.3">
      <c r="A7" s="47" t="s">
        <v>22</v>
      </c>
      <c r="B7" s="99" t="s">
        <v>46</v>
      </c>
      <c r="C7" s="95" t="s">
        <v>84</v>
      </c>
      <c r="D7" s="120">
        <v>0.05</v>
      </c>
      <c r="E7" s="121">
        <v>0.05</v>
      </c>
      <c r="F7" s="121">
        <v>2.5000000000000001E-2</v>
      </c>
      <c r="G7" s="122">
        <v>1.2500000000000001E-2</v>
      </c>
      <c r="H7" s="123"/>
      <c r="I7" s="124"/>
      <c r="J7" s="124"/>
      <c r="K7" s="125"/>
    </row>
    <row r="8" spans="1:11" ht="93.75" thickBot="1" x14ac:dyDescent="0.3">
      <c r="A8" s="47"/>
      <c r="B8" s="100" t="s">
        <v>47</v>
      </c>
      <c r="C8" s="95" t="s">
        <v>85</v>
      </c>
      <c r="D8" s="126">
        <v>4.4999999999999998E-2</v>
      </c>
      <c r="E8" s="127">
        <v>4.4999999999999998E-2</v>
      </c>
      <c r="F8" s="127">
        <v>2.2499999999999999E-2</v>
      </c>
      <c r="G8" s="128">
        <v>1.15E-2</v>
      </c>
      <c r="H8" s="123"/>
      <c r="I8" s="124"/>
      <c r="J8" s="124"/>
      <c r="K8" s="125"/>
    </row>
    <row r="9" spans="1:11" ht="93" x14ac:dyDescent="0.25">
      <c r="A9" s="47" t="s">
        <v>22</v>
      </c>
      <c r="B9" s="99" t="s">
        <v>48</v>
      </c>
      <c r="C9" s="95" t="s">
        <v>86</v>
      </c>
      <c r="D9" s="120">
        <v>0.04</v>
      </c>
      <c r="E9" s="121">
        <v>0.04</v>
      </c>
      <c r="F9" s="121">
        <v>0.02</v>
      </c>
      <c r="G9" s="122">
        <v>0.01</v>
      </c>
      <c r="H9" s="129"/>
      <c r="I9" s="130"/>
      <c r="J9" s="130"/>
      <c r="K9" s="131"/>
    </row>
    <row r="10" spans="1:11" ht="93.75" thickBot="1" x14ac:dyDescent="0.3">
      <c r="A10" s="47"/>
      <c r="B10" s="101" t="s">
        <v>49</v>
      </c>
      <c r="C10" s="96" t="s">
        <v>87</v>
      </c>
      <c r="D10" s="132">
        <v>3.5000000000000003E-2</v>
      </c>
      <c r="E10" s="133">
        <v>3.5000000000000003E-2</v>
      </c>
      <c r="F10" s="133">
        <v>1.7500000000000002E-2</v>
      </c>
      <c r="G10" s="134">
        <v>8.5000000000000006E-3</v>
      </c>
      <c r="H10" s="135"/>
      <c r="I10" s="136"/>
      <c r="J10" s="136"/>
      <c r="K10" s="137"/>
    </row>
    <row r="11" spans="1:11" ht="130.5" customHeight="1" thickBot="1" x14ac:dyDescent="0.3">
      <c r="A11" s="47" t="s">
        <v>22</v>
      </c>
      <c r="B11" s="102">
        <v>3</v>
      </c>
      <c r="C11" s="97" t="s">
        <v>88</v>
      </c>
      <c r="D11" s="138">
        <v>0.03</v>
      </c>
      <c r="E11" s="139">
        <v>0.03</v>
      </c>
      <c r="F11" s="139">
        <v>1.4999999999999999E-2</v>
      </c>
      <c r="G11" s="140">
        <v>7.4999999999999997E-3</v>
      </c>
      <c r="H11" s="175">
        <v>2.3E-2</v>
      </c>
      <c r="I11" s="176"/>
      <c r="J11" s="176"/>
      <c r="K11" s="177"/>
    </row>
    <row r="12" spans="1:11" ht="48" thickBot="1" x14ac:dyDescent="0.3">
      <c r="A12" s="47" t="s">
        <v>22</v>
      </c>
      <c r="B12" s="89">
        <v>4</v>
      </c>
      <c r="C12" s="97" t="s">
        <v>25</v>
      </c>
      <c r="D12" s="138">
        <v>0.03</v>
      </c>
      <c r="E12" s="139">
        <v>0.03</v>
      </c>
      <c r="F12" s="139">
        <v>1.4999999999999999E-2</v>
      </c>
      <c r="G12" s="140">
        <v>7.4999999999999997E-3</v>
      </c>
      <c r="H12" s="175">
        <v>3.5000000000000001E-3</v>
      </c>
      <c r="I12" s="176"/>
      <c r="J12" s="176"/>
      <c r="K12" s="177"/>
    </row>
    <row r="13" spans="1:11" ht="78.75" customHeight="1" thickBot="1" x14ac:dyDescent="0.3">
      <c r="A13" s="47" t="s">
        <v>22</v>
      </c>
      <c r="B13" s="90">
        <v>5</v>
      </c>
      <c r="C13" s="98" t="s">
        <v>77</v>
      </c>
      <c r="D13" s="141">
        <v>1.9E-2</v>
      </c>
      <c r="E13" s="142">
        <v>1.9E-2</v>
      </c>
      <c r="F13" s="142">
        <v>0.01</v>
      </c>
      <c r="G13" s="143">
        <v>5.0000000000000001E-3</v>
      </c>
      <c r="H13" s="175">
        <v>2.2499999999999999E-2</v>
      </c>
      <c r="I13" s="176"/>
      <c r="J13" s="176"/>
      <c r="K13" s="177"/>
    </row>
    <row r="14" spans="1:11" ht="32.25" customHeight="1" thickBot="1" x14ac:dyDescent="0.3">
      <c r="B14" s="160" t="s">
        <v>89</v>
      </c>
      <c r="C14" s="161"/>
      <c r="D14" s="115" t="s">
        <v>12</v>
      </c>
      <c r="E14" s="116" t="s">
        <v>13</v>
      </c>
      <c r="F14" s="116" t="s">
        <v>14</v>
      </c>
      <c r="G14" s="117" t="s">
        <v>15</v>
      </c>
      <c r="H14" s="118" t="s">
        <v>16</v>
      </c>
      <c r="I14" s="116" t="s">
        <v>17</v>
      </c>
      <c r="J14" s="116" t="s">
        <v>18</v>
      </c>
      <c r="K14" s="119" t="s">
        <v>19</v>
      </c>
    </row>
    <row r="15" spans="1:11" ht="48.75" customHeight="1" thickBot="1" x14ac:dyDescent="0.3">
      <c r="B15" s="158" t="s">
        <v>2</v>
      </c>
      <c r="C15" s="159"/>
      <c r="D15" s="107"/>
      <c r="E15" s="108" t="s">
        <v>78</v>
      </c>
      <c r="F15" s="108" t="s">
        <v>79</v>
      </c>
      <c r="G15" s="109" t="s">
        <v>20</v>
      </c>
      <c r="H15" s="110"/>
      <c r="I15" s="111" t="s">
        <v>69</v>
      </c>
      <c r="J15" s="111" t="s">
        <v>70</v>
      </c>
      <c r="K15" s="111" t="s">
        <v>71</v>
      </c>
    </row>
    <row r="16" spans="1:11" ht="47.25" x14ac:dyDescent="0.25">
      <c r="A16" s="47" t="s">
        <v>22</v>
      </c>
      <c r="B16" s="183" t="s">
        <v>42</v>
      </c>
      <c r="C16" s="184"/>
      <c r="D16" s="190" t="s">
        <v>7</v>
      </c>
      <c r="E16" s="190"/>
      <c r="F16" s="190"/>
      <c r="G16" s="190"/>
      <c r="H16" s="112" t="s">
        <v>38</v>
      </c>
      <c r="I16" s="191" t="s">
        <v>24</v>
      </c>
      <c r="J16" s="191"/>
      <c r="K16" s="192"/>
    </row>
    <row r="17" spans="1:11" ht="47.25" x14ac:dyDescent="0.25">
      <c r="A17" s="47" t="s">
        <v>22</v>
      </c>
      <c r="B17" s="183" t="s">
        <v>43</v>
      </c>
      <c r="C17" s="184"/>
      <c r="D17" s="190" t="s">
        <v>80</v>
      </c>
      <c r="E17" s="190"/>
      <c r="F17" s="190"/>
      <c r="G17" s="190"/>
      <c r="H17" s="113" t="s">
        <v>39</v>
      </c>
      <c r="I17" s="193" t="s">
        <v>66</v>
      </c>
      <c r="J17" s="193"/>
      <c r="K17" s="194"/>
    </row>
    <row r="18" spans="1:11" ht="47.25" customHeight="1" x14ac:dyDescent="0.25">
      <c r="A18" s="47" t="s">
        <v>22</v>
      </c>
      <c r="B18" s="183" t="s">
        <v>44</v>
      </c>
      <c r="C18" s="184"/>
      <c r="D18" s="190" t="s">
        <v>81</v>
      </c>
      <c r="E18" s="190"/>
      <c r="F18" s="190"/>
      <c r="G18" s="190"/>
      <c r="H18" s="113" t="s">
        <v>40</v>
      </c>
      <c r="I18" s="193" t="s">
        <v>67</v>
      </c>
      <c r="J18" s="193"/>
      <c r="K18" s="194"/>
    </row>
    <row r="19" spans="1:11" ht="97.5" customHeight="1" thickBot="1" x14ac:dyDescent="0.3">
      <c r="A19" s="47" t="s">
        <v>22</v>
      </c>
      <c r="B19" s="185" t="s">
        <v>45</v>
      </c>
      <c r="C19" s="186"/>
      <c r="D19" s="187" t="s">
        <v>82</v>
      </c>
      <c r="E19" s="188"/>
      <c r="F19" s="188"/>
      <c r="G19" s="189"/>
      <c r="H19" s="114" t="s">
        <v>41</v>
      </c>
      <c r="I19" s="181" t="s">
        <v>68</v>
      </c>
      <c r="J19" s="181"/>
      <c r="K19" s="182"/>
    </row>
    <row r="21" spans="1:11" ht="16.5" thickBot="1" x14ac:dyDescent="0.3"/>
    <row r="22" spans="1:11" s="49" customFormat="1" ht="21" x14ac:dyDescent="0.25">
      <c r="C22" s="144" t="str">
        <f>CONCATENATE("fino a ",TEXT(D22,"#.##0,00")," Euro")</f>
        <v>fino a 100.000,00 Euro</v>
      </c>
      <c r="D22" s="145">
        <v>100000</v>
      </c>
    </row>
    <row r="23" spans="1:11" s="49" customFormat="1" ht="21" x14ac:dyDescent="0.25">
      <c r="C23" s="146" t="str">
        <f>CONCATENATE("da Euro ",TEXT(D22,"#.##0,00")," fino a Euro ",TEXT(D23,"#.##0,00"))</f>
        <v>da Euro 100.000,00 fino a Euro 500.000,00</v>
      </c>
      <c r="D23" s="147">
        <v>500000</v>
      </c>
    </row>
    <row r="24" spans="1:11" s="49" customFormat="1" ht="21" x14ac:dyDescent="0.25">
      <c r="C24" s="146" t="str">
        <f>CONCATENATE("da Euro ",TEXT(D23,"#.##0,00")," fino a Euro ",TEXT(D24,"#.##0,00"))</f>
        <v>da Euro 500.000,00 fino a Euro 1.000.000,00</v>
      </c>
      <c r="D24" s="147">
        <v>1000000</v>
      </c>
      <c r="F24" s="149">
        <v>100000</v>
      </c>
    </row>
    <row r="25" spans="1:11" s="49" customFormat="1" ht="21.75" thickBot="1" x14ac:dyDescent="0.3">
      <c r="C25" s="50" t="s">
        <v>1</v>
      </c>
      <c r="D25" s="148"/>
    </row>
  </sheetData>
  <sheetProtection password="DDE0" sheet="1" objects="1" scenarios="1"/>
  <mergeCells count="25">
    <mergeCell ref="I19:K19"/>
    <mergeCell ref="B16:C16"/>
    <mergeCell ref="B17:C17"/>
    <mergeCell ref="B18:C18"/>
    <mergeCell ref="B19:C19"/>
    <mergeCell ref="D19:G19"/>
    <mergeCell ref="D16:G16"/>
    <mergeCell ref="D17:G17"/>
    <mergeCell ref="D18:G18"/>
    <mergeCell ref="I16:K16"/>
    <mergeCell ref="I17:K17"/>
    <mergeCell ref="I18:K18"/>
    <mergeCell ref="B5:C6"/>
    <mergeCell ref="B15:C15"/>
    <mergeCell ref="B14:C14"/>
    <mergeCell ref="B2:K2"/>
    <mergeCell ref="H3:K3"/>
    <mergeCell ref="B3:C4"/>
    <mergeCell ref="D3:G3"/>
    <mergeCell ref="D4:G4"/>
    <mergeCell ref="H4:K4"/>
    <mergeCell ref="H11:K11"/>
    <mergeCell ref="H12:K12"/>
    <mergeCell ref="H13:K13"/>
    <mergeCell ref="H6:K6"/>
  </mergeCells>
  <printOptions horizontalCentered="1" verticalCentered="1"/>
  <pageMargins left="0.19685039370078741" right="0.23622047244094491" top="0.15748031496062992" bottom="0.15748031496062992" header="0.31496062992125984" footer="0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30"/>
  <sheetViews>
    <sheetView showGridLines="0" tabSelected="1" topLeftCell="A8" zoomScaleNormal="100" workbookViewId="0">
      <selection activeCell="D15" sqref="D15"/>
    </sheetView>
  </sheetViews>
  <sheetFormatPr defaultColWidth="9.140625" defaultRowHeight="16.5" customHeight="1" x14ac:dyDescent="0.25"/>
  <cols>
    <col min="1" max="1" width="9.140625" style="4"/>
    <col min="2" max="2" width="27.7109375" style="4" customWidth="1"/>
    <col min="3" max="3" width="9.42578125" style="4" customWidth="1"/>
    <col min="4" max="6" width="20.42578125" style="4" customWidth="1"/>
    <col min="7" max="7" width="19.7109375" style="4" customWidth="1"/>
    <col min="8" max="15" width="7.5703125" style="4" bestFit="1" customWidth="1"/>
    <col min="16" max="16384" width="9.140625" style="4"/>
  </cols>
  <sheetData>
    <row r="1" spans="2:15" ht="16.5" hidden="1" customHeight="1" x14ac:dyDescent="0.25">
      <c r="H1" s="5">
        <f>All_1!D7</f>
        <v>0.05</v>
      </c>
      <c r="I1" s="5">
        <f>All_1!E7</f>
        <v>0.05</v>
      </c>
      <c r="J1" s="5">
        <f>All_1!F7</f>
        <v>2.5000000000000001E-2</v>
      </c>
      <c r="K1" s="5">
        <f>All_1!G7</f>
        <v>1.2500000000000001E-2</v>
      </c>
      <c r="L1" s="5">
        <f>All_1!H7</f>
        <v>0</v>
      </c>
      <c r="M1" s="5">
        <f>All_1!I7</f>
        <v>0</v>
      </c>
      <c r="N1" s="5">
        <f>All_1!J7</f>
        <v>0</v>
      </c>
      <c r="O1" s="5">
        <f>All_1!K7</f>
        <v>0</v>
      </c>
    </row>
    <row r="2" spans="2:15" ht="16.5" hidden="1" customHeight="1" x14ac:dyDescent="0.25">
      <c r="H2" s="5">
        <f>All_1!D8</f>
        <v>4.4999999999999998E-2</v>
      </c>
      <c r="I2" s="5">
        <f>All_1!E8</f>
        <v>4.4999999999999998E-2</v>
      </c>
      <c r="J2" s="5">
        <f>All_1!F8</f>
        <v>2.2499999999999999E-2</v>
      </c>
      <c r="K2" s="5">
        <f>All_1!G8</f>
        <v>1.15E-2</v>
      </c>
      <c r="L2" s="5">
        <f>All_1!H8</f>
        <v>0</v>
      </c>
      <c r="M2" s="5">
        <f>All_1!I8</f>
        <v>0</v>
      </c>
      <c r="N2" s="5">
        <f>All_1!J8</f>
        <v>0</v>
      </c>
      <c r="O2" s="5">
        <f>All_1!K8</f>
        <v>0</v>
      </c>
    </row>
    <row r="3" spans="2:15" ht="16.5" hidden="1" customHeight="1" x14ac:dyDescent="0.25">
      <c r="H3" s="5">
        <f>All_1!D9</f>
        <v>0.04</v>
      </c>
      <c r="I3" s="5">
        <f>All_1!E9</f>
        <v>0.04</v>
      </c>
      <c r="J3" s="5">
        <f>All_1!F9</f>
        <v>0.02</v>
      </c>
      <c r="K3" s="5">
        <f>All_1!G9</f>
        <v>0.01</v>
      </c>
      <c r="L3" s="5">
        <f>All_1!H9</f>
        <v>0</v>
      </c>
      <c r="M3" s="5">
        <f>All_1!I9</f>
        <v>0</v>
      </c>
      <c r="N3" s="5">
        <f>All_1!J9</f>
        <v>0</v>
      </c>
      <c r="O3" s="5">
        <f>All_1!K9</f>
        <v>0</v>
      </c>
    </row>
    <row r="4" spans="2:15" ht="16.5" hidden="1" customHeight="1" x14ac:dyDescent="0.25">
      <c r="H4" s="5">
        <f>All_1!D10</f>
        <v>3.5000000000000003E-2</v>
      </c>
      <c r="I4" s="5">
        <f>All_1!E10</f>
        <v>3.5000000000000003E-2</v>
      </c>
      <c r="J4" s="5">
        <f>All_1!F10</f>
        <v>1.7500000000000002E-2</v>
      </c>
      <c r="K4" s="5">
        <f>All_1!G10</f>
        <v>8.5000000000000006E-3</v>
      </c>
      <c r="L4" s="5">
        <f>All_1!H10</f>
        <v>0</v>
      </c>
      <c r="M4" s="5">
        <f>All_1!I10</f>
        <v>0</v>
      </c>
      <c r="N4" s="5">
        <f>All_1!J10</f>
        <v>0</v>
      </c>
      <c r="O4" s="5">
        <f>All_1!K10</f>
        <v>0</v>
      </c>
    </row>
    <row r="5" spans="2:15" ht="16.5" hidden="1" customHeight="1" x14ac:dyDescent="0.25">
      <c r="H5" s="5">
        <f>All_1!D11</f>
        <v>0.03</v>
      </c>
      <c r="I5" s="5">
        <f>All_1!E11</f>
        <v>0.03</v>
      </c>
      <c r="J5" s="5">
        <f>All_1!F11</f>
        <v>1.4999999999999999E-2</v>
      </c>
      <c r="K5" s="5">
        <f>All_1!G11</f>
        <v>7.4999999999999997E-3</v>
      </c>
      <c r="L5" s="195">
        <f>All_1!H11</f>
        <v>2.3E-2</v>
      </c>
      <c r="M5" s="195"/>
      <c r="N5" s="195"/>
      <c r="O5" s="195"/>
    </row>
    <row r="6" spans="2:15" ht="16.5" hidden="1" customHeight="1" x14ac:dyDescent="0.25">
      <c r="H6" s="5">
        <f>All_1!D12</f>
        <v>0.03</v>
      </c>
      <c r="I6" s="5">
        <f>All_1!E12</f>
        <v>0.03</v>
      </c>
      <c r="J6" s="5">
        <f>All_1!F12</f>
        <v>1.4999999999999999E-2</v>
      </c>
      <c r="K6" s="5">
        <f>All_1!G12</f>
        <v>7.4999999999999997E-3</v>
      </c>
      <c r="L6" s="195">
        <f>All_1!H12</f>
        <v>3.5000000000000001E-3</v>
      </c>
      <c r="M6" s="195">
        <f>All_1!I12</f>
        <v>0</v>
      </c>
      <c r="N6" s="195">
        <f>All_1!J12</f>
        <v>0</v>
      </c>
      <c r="O6" s="195">
        <f>All_1!K12</f>
        <v>0</v>
      </c>
    </row>
    <row r="7" spans="2:15" ht="16.5" hidden="1" customHeight="1" x14ac:dyDescent="0.25">
      <c r="H7" s="5">
        <f>All_1!D13</f>
        <v>1.9E-2</v>
      </c>
      <c r="I7" s="5">
        <f>All_1!E13</f>
        <v>1.9E-2</v>
      </c>
      <c r="J7" s="5">
        <f>All_1!F13</f>
        <v>0.01</v>
      </c>
      <c r="K7" s="5">
        <f>All_1!G13</f>
        <v>5.0000000000000001E-3</v>
      </c>
      <c r="L7" s="195">
        <f>All_1!H13</f>
        <v>2.2499999999999999E-2</v>
      </c>
      <c r="M7" s="195">
        <f>All_1!I13</f>
        <v>0</v>
      </c>
      <c r="N7" s="195">
        <f>All_1!J13</f>
        <v>0</v>
      </c>
      <c r="O7" s="195">
        <f>All_1!K13</f>
        <v>0</v>
      </c>
    </row>
    <row r="8" spans="2:15" ht="16.5" customHeight="1" thickBot="1" x14ac:dyDescent="0.3"/>
    <row r="9" spans="2:15" s="9" customFormat="1" ht="16.5" customHeight="1" x14ac:dyDescent="0.3">
      <c r="B9" s="202" t="s">
        <v>30</v>
      </c>
      <c r="C9" s="203"/>
      <c r="D9" s="6" t="s">
        <v>31</v>
      </c>
      <c r="E9" s="200" t="s">
        <v>32</v>
      </c>
      <c r="F9" s="200"/>
      <c r="G9" s="7" t="s">
        <v>33</v>
      </c>
      <c r="H9" s="8"/>
    </row>
    <row r="10" spans="2:15" s="13" customFormat="1" ht="16.5" customHeight="1" thickBot="1" x14ac:dyDescent="0.3">
      <c r="B10" s="204" t="s">
        <v>34</v>
      </c>
      <c r="C10" s="205"/>
      <c r="D10" s="10" t="s">
        <v>35</v>
      </c>
      <c r="E10" s="201" t="s">
        <v>36</v>
      </c>
      <c r="F10" s="201"/>
      <c r="G10" s="11" t="s">
        <v>37</v>
      </c>
      <c r="H10" s="12"/>
    </row>
    <row r="11" spans="2:15" ht="16.5" customHeight="1" thickBot="1" x14ac:dyDescent="0.3"/>
    <row r="12" spans="2:15" ht="16.5" customHeight="1" x14ac:dyDescent="0.25">
      <c r="B12" s="14" t="s">
        <v>62</v>
      </c>
      <c r="C12" s="15"/>
      <c r="D12" s="16">
        <f>D15+D25</f>
        <v>0</v>
      </c>
      <c r="E12" s="17"/>
      <c r="F12" s="15"/>
      <c r="G12" s="18"/>
    </row>
    <row r="13" spans="2:15" ht="16.5" customHeight="1" x14ac:dyDescent="0.25">
      <c r="B13" s="19"/>
      <c r="C13" s="20"/>
      <c r="D13" s="21"/>
      <c r="E13" s="196"/>
      <c r="F13" s="20"/>
      <c r="G13" s="22"/>
    </row>
    <row r="14" spans="2:15" ht="16.5" customHeight="1" x14ac:dyDescent="0.25">
      <c r="B14" s="19"/>
      <c r="C14" s="20"/>
      <c r="D14" s="23"/>
      <c r="E14" s="196"/>
      <c r="F14" s="20"/>
      <c r="G14" s="22"/>
    </row>
    <row r="15" spans="2:15" ht="16.5" customHeight="1" thickBot="1" x14ac:dyDescent="0.3">
      <c r="B15" s="24" t="s">
        <v>10</v>
      </c>
      <c r="C15" s="25"/>
      <c r="D15" s="3"/>
      <c r="E15" s="196"/>
      <c r="F15" s="20"/>
      <c r="G15" s="22"/>
    </row>
    <row r="16" spans="2:15" ht="16.5" customHeight="1" thickBot="1" x14ac:dyDescent="0.3">
      <c r="B16" s="26" t="s">
        <v>52</v>
      </c>
      <c r="C16" s="2"/>
      <c r="D16" s="27">
        <f>IF(C16="X",$D$15,0)</f>
        <v>0</v>
      </c>
      <c r="E16" s="28">
        <f>IF($D16&lt;=prima_fascia,($D16*$H$1),IF($D16&lt;=seconda_fascia,((prima_fascia*$H$1)+($D16-prima_fascia)*(($I$1*-(0.03+10/POWER($D16-prima_fascia,0.4)))*0.26+$I$1)),IF($D16&lt;=terza_fascia,((prima_fascia*$H$1)+(seconda_fascia-prima_fascia)*(($I$1*-(0.03+10/POWER((seconda_fascia-prima_fascia),0.4)))*0.26+$I$1)+($D16-seconda_fascia)*(($J$1*-(0.03+10/POWER(($D16-seconda_fascia),0.4)))+$J$1)),(prima_fascia*$H$1)+(seconda_fascia-prima_fascia)*(($I$1*-(0.03+10/POWER((seconda_fascia-prima_fascia),0.4)))*0.26+$I$1)+(terza_fascia-seconda_fascia)*(($J$1*-(0.03+10/POWER((terza_fascia-seconda_fascia),0.4)))+$J$1)+($D16-terza_fascia)*$K$1)))</f>
        <v>0</v>
      </c>
      <c r="F16" s="29"/>
      <c r="G16" s="30"/>
    </row>
    <row r="17" spans="2:7" ht="16.5" customHeight="1" thickBot="1" x14ac:dyDescent="0.3">
      <c r="B17" s="26" t="s">
        <v>53</v>
      </c>
      <c r="C17" s="2"/>
      <c r="D17" s="27">
        <f t="shared" ref="D17:D22" si="0">IF(C17="X",$D$15,0)</f>
        <v>0</v>
      </c>
      <c r="E17" s="28">
        <f>IF($D17&lt;=prima_fascia,($D17*$H$2),IF($D17&lt;=seconda_fascia,((prima_fascia*$H$2)+($D17-prima_fascia)*(($I$2*-(0.03+10/POWER($D17-prima_fascia,0.4)))*0.26+$I$2)),IF($D17&lt;=terza_fascia,((prima_fascia*$I$2)+(seconda_fascia-prima_fascia)*(($I$1*-(0.03+10/POWER((seconda_fascia-prima_fascia),0.4)))*0.26+$I$1)+($D17-seconda_fascia)*(($J$2*-(0.03+10/POWER(($D17-seconda_fascia),0.4)))+$J$2)),(prima_fascia*$H$2)+(seconda_fascia-prima_fascia)*(($I$1*-(0.03+10/POWER((seconda_fascia-prima_fascia),0.4)))*0.26+$I$1)+(terza_fascia-seconda_fascia)*(($J$2*-(0.03+10/POWER((terza_fascia-seconda_fascia),0.4)))+$J$2)+($D17-terza_fascia)*$K$2)))</f>
        <v>0</v>
      </c>
      <c r="F17" s="29"/>
      <c r="G17" s="30"/>
    </row>
    <row r="18" spans="2:7" ht="16.5" customHeight="1" thickBot="1" x14ac:dyDescent="0.3">
      <c r="B18" s="26" t="s">
        <v>54</v>
      </c>
      <c r="C18" s="2"/>
      <c r="D18" s="27">
        <f t="shared" si="0"/>
        <v>0</v>
      </c>
      <c r="E18" s="28">
        <f>IF($D18&lt;=prima_fascia,($D18*$H$3),IF($D18&lt;=seconda_fascia,((prima_fascia*$H$3)+($D18-prima_fascia)*(($I$3*-(0.03+10/POWER($D18-prima_fascia,0.4)))*0.26+$I$3)),IF($D18&lt;=terza_fascia,((prima_fascia*$H$3)+(seconda_fascia-prima_fascia)*(($I$3*-(0.03+10/POWER((seconda_fascia-prima_fascia),0.4)))*0.26+$I$3)+($D18-seconda_fascia)*(($J$3*-(0.03+10/POWER(($D18-seconda_fascia),0.4)))+$J$3)),(prima_fascia*$H$3)+(seconda_fascia-prima_fascia)*(($I$3*-(0.03+10/POWER((seconda_fascia-prima_fascia),0.4)))*0.26+$I$3)+(terza_fascia-seconda_fascia)*(($J$3*-(0.03+10/POWER((terza_fascia-seconda_fascia),0.4)))+$J$3)+($D18-terza_fascia)*$K$3)))</f>
        <v>0</v>
      </c>
      <c r="F18" s="206" t="str">
        <f>IF(COUNTIF(C16:C20,"x")&gt;1,"ERRORE- Puo' essere selezionata solo una tipologia fra 1A-1B-2A-2B-3","")</f>
        <v/>
      </c>
      <c r="G18" s="31"/>
    </row>
    <row r="19" spans="2:7" ht="16.5" customHeight="1" thickBot="1" x14ac:dyDescent="0.3">
      <c r="B19" s="26" t="s">
        <v>55</v>
      </c>
      <c r="C19" s="2"/>
      <c r="D19" s="27">
        <f t="shared" si="0"/>
        <v>0</v>
      </c>
      <c r="E19" s="28">
        <f>IF($D19&lt;=prima_fascia,($D19*$H$4),IF($D19&lt;=seconda_fascia,((prima_fascia*$H$4)+($D19-prima_fascia)*(($I$4*-(0.03+10/POWER($D19-prima_fascia,0.4)))*0.26+$I$4)),IF($D19&lt;=terza_fascia,((prima_fascia*$H$4)+(seconda_fascia-prima_fascia)*(($I$4*-(0.03+10/POWER((seconda_fascia-prima_fascia),0.4)))*0.26+$I$4)+($D19-seconda_fascia)*(($J$4*-(0.03+10/POWER(($D19-seconda_fascia),0.4)))+$J$4)),(prima_fascia*$H$4)+(seconda_fascia-prima_fascia)*(($I$4*-(0.03+10/POWER((seconda_fascia-prima_fascia),0.4)))*0.26+$I$4)+(terza_fascia-seconda_fascia)*(($J$4*-(0.03+10/POWER((terza_fascia-seconda_fascia),0.4)))+$J$4)+($D19-terza_fascia)*$K$4)))</f>
        <v>0</v>
      </c>
      <c r="F19" s="206"/>
      <c r="G19" s="31"/>
    </row>
    <row r="20" spans="2:7" ht="16.5" customHeight="1" thickBot="1" x14ac:dyDescent="0.3">
      <c r="B20" s="32" t="s">
        <v>8</v>
      </c>
      <c r="C20" s="2" t="s">
        <v>61</v>
      </c>
      <c r="D20" s="27">
        <f t="shared" si="0"/>
        <v>0</v>
      </c>
      <c r="E20" s="28">
        <f>IF($D20&lt;=prima_fascia,($D20*$H$5),IF($D20&lt;=seconda_fascia,((prima_fascia*$H$5)+($D20-prima_fascia)*(($I$5*-(0.03+10/POWER($D20-prima_fascia,0.4)))*0.26+$I$5)),IF($D20&lt;=terza_fascia,((prima_fascia*$H$5)+(seconda_fascia-prima_fascia)*(($I$5*-(0.03+10/POWER((seconda_fascia-prima_fascia),0.4)))*0.26+$I$5)+($D20-seconda_fascia)*(($J$5*-(0.03+10/POWER(($D20-seconda_fascia),0.4)))+$J$5)),(prima_fascia*$H$5)+(seconda_fascia-prima_fascia)*(($I$5*-(0.03+10/POWER((seconda_fascia-prima_fascia),0.4)))*0.26+$I$5)+(terza_fascia-seconda_fascia)*(($J$5*-(0.03+10/POWER((terza_fascia-seconda_fascia),0.4)))+$J$5)+($D20-terza_fascia)*$K$5)))</f>
        <v>0</v>
      </c>
      <c r="F20" s="206"/>
      <c r="G20" s="31"/>
    </row>
    <row r="21" spans="2:7" ht="16.5" customHeight="1" thickBot="1" x14ac:dyDescent="0.3">
      <c r="B21" s="26" t="s">
        <v>9</v>
      </c>
      <c r="C21" s="1" t="s">
        <v>61</v>
      </c>
      <c r="D21" s="27">
        <f t="shared" si="0"/>
        <v>0</v>
      </c>
      <c r="E21" s="28">
        <f>IF($D21&lt;=prima_fascia,($D21*$H$6),IF($D21&lt;=seconda_fascia,((prima_fascia*$H$6)+($D21-prima_fascia)*(($I$6*-(0.03+10/POWER($D21-prima_fascia,0.4)))*0.26+$I$6)),IF($D21&lt;=terza_fascia,((prima_fascia*$H$6)+(seconda_fascia-prima_fascia)*(($I$6*-(0.03+10/POWER((seconda_fascia-prima_fascia),0.4)))*0.26+$I$6)+($D21-seconda_fascia)*(($J$6*-(0.03+10/POWER(($D21-seconda_fascia),0.4)))+$J$6)),(prima_fascia*$H$6)+(seconda_fascia-prima_fascia)*(($I$6*-(0.03+10/POWER((seconda_fascia-prima_fascia),0.4)))*0.26+$I$6)+(terza_fascia-seconda_fascia)*(($J$6*-(0.03+10/POWER((terza_fascia-seconda_fascia),0.4)))+$J$6)+($D21-terza_fascia)*$K$6)))</f>
        <v>0</v>
      </c>
      <c r="F21" s="206"/>
      <c r="G21" s="30"/>
    </row>
    <row r="22" spans="2:7" ht="16.5" customHeight="1" thickBot="1" x14ac:dyDescent="0.3">
      <c r="B22" s="32" t="s">
        <v>21</v>
      </c>
      <c r="C22" s="1" t="s">
        <v>61</v>
      </c>
      <c r="D22" s="27">
        <f t="shared" si="0"/>
        <v>0</v>
      </c>
      <c r="E22" s="28">
        <f>IF($D22&lt;=prima_fascia,($D22*$H$7),IF($D22&lt;=seconda_fascia,((prima_fascia*$H$7)+($D22-prima_fascia)*(($I$7*-(0.03+10/POWER($D22-prima_fascia,0.4)))*0.26+$I$7)),IF($D22&lt;=terza_fascia,((prima_fascia*$H$7)+(seconda_fascia-prima_fascia)*(($I$7*-(0.03+10/POWER((seconda_fascia-prima_fascia),0.4)))*0.26+$I$7)+($D22-seconda_fascia)*(($J$7*-(0.03+10/POWER(($D22-seconda_fascia),0.4)))+$J$7)),(prima_fascia*$H$7)+(seconda_fascia-prima_fascia)*(($I$7*-(0.03+10/POWER((seconda_fascia-prima_fascia),0.4)))*0.26+$I$7)+(terza_fascia-seconda_fascia)*(($J$7*-(0.03+10/POWER((terza_fascia-seconda_fascia),0.4)))+$J$7)+($D22-terza_fascia)*$K$7)))</f>
        <v>0</v>
      </c>
      <c r="F22" s="33"/>
      <c r="G22" s="30"/>
    </row>
    <row r="23" spans="2:7" ht="16.5" customHeight="1" x14ac:dyDescent="0.25">
      <c r="B23" s="34"/>
      <c r="C23" s="25"/>
      <c r="D23" s="27"/>
      <c r="E23" s="35">
        <f>IF(F18="",SUM(E16:E22),"ERRORE")</f>
        <v>0</v>
      </c>
      <c r="F23" s="36"/>
      <c r="G23" s="153">
        <f>IF(D15&gt;0,(E23/D15),0)</f>
        <v>0</v>
      </c>
    </row>
    <row r="24" spans="2:7" ht="16.5" customHeight="1" x14ac:dyDescent="0.25">
      <c r="B24" s="34"/>
      <c r="C24" s="25"/>
      <c r="D24" s="27"/>
      <c r="E24" s="37"/>
      <c r="F24" s="38"/>
      <c r="G24" s="39"/>
    </row>
    <row r="25" spans="2:7" ht="16.5" customHeight="1" thickBot="1" x14ac:dyDescent="0.3">
      <c r="B25" s="24" t="s">
        <v>11</v>
      </c>
      <c r="C25" s="25"/>
      <c r="D25" s="3"/>
      <c r="E25" s="40"/>
      <c r="F25" s="29"/>
      <c r="G25" s="22"/>
    </row>
    <row r="26" spans="2:7" ht="16.5" customHeight="1" thickBot="1" x14ac:dyDescent="0.3">
      <c r="B26" s="32" t="s">
        <v>8</v>
      </c>
      <c r="C26" s="1" t="s">
        <v>61</v>
      </c>
      <c r="D26" s="27">
        <f>IF(C26="X",$D$25,0)</f>
        <v>0</v>
      </c>
      <c r="E26" s="41">
        <f>IF($D$25&lt;=prima_fascia,($D$25*$L5),IF($D$25&lt;=seconda_fascia,(0.03+10/POWER($D$25*700,0.4))*27.1*$L5*$D$25,IF($D$25&lt;=terza_fascia,(0.03+10/POWER($D$25*50,0.4))*22.3*$L5*$D$25,(0.03+10/POWER($D$25*4,0.4))*16.2*$L5*$D$25)))</f>
        <v>0</v>
      </c>
      <c r="F26" s="29"/>
      <c r="G26" s="22"/>
    </row>
    <row r="27" spans="2:7" ht="16.5" customHeight="1" thickBot="1" x14ac:dyDescent="0.3">
      <c r="B27" s="32" t="s">
        <v>9</v>
      </c>
      <c r="C27" s="1" t="s">
        <v>61</v>
      </c>
      <c r="D27" s="27">
        <f t="shared" ref="D27:D28" si="1">IF(C27="X",$D$25,0)</f>
        <v>0</v>
      </c>
      <c r="E27" s="41">
        <f>IF($D$25&lt;=prima_fascia,($D$25*$L6),IF($D$25&lt;=seconda_fascia,(0.03+10/POWER($D$25*700,0.4))*27.1*$L6*$D$25,IF($D$25&lt;=terza_fascia,(0.03+10/POWER($D$25*50,0.4))*22.3*$L6*$D$25,(0.03+10/POWER($D$25*4,0.4))*16.2*$L6*$D$25)))</f>
        <v>0</v>
      </c>
      <c r="F27" s="29"/>
      <c r="G27" s="30"/>
    </row>
    <row r="28" spans="2:7" ht="16.5" customHeight="1" thickBot="1" x14ac:dyDescent="0.3">
      <c r="B28" s="26" t="s">
        <v>21</v>
      </c>
      <c r="C28" s="1" t="s">
        <v>61</v>
      </c>
      <c r="D28" s="27">
        <f t="shared" si="1"/>
        <v>0</v>
      </c>
      <c r="E28" s="41">
        <f>IF($D$25&lt;=prima_fascia,($D$25*$L7),IF($D$25&lt;=seconda_fascia,(0.03+10/POWER($D$25*700,0.4))*27.1*$L7*$D$25,IF($D$25&lt;=terza_fascia,(0.03+10/POWER($D$25*50,0.4))*22.3*$L7*$D$25,(0.03+10/POWER($D$25*4,0.4))*16.2*$L7*$D$25)))</f>
        <v>0</v>
      </c>
      <c r="F28" s="33"/>
      <c r="G28" s="30"/>
    </row>
    <row r="29" spans="2:7" ht="16.5" customHeight="1" x14ac:dyDescent="0.25">
      <c r="B29" s="42"/>
      <c r="C29" s="20"/>
      <c r="D29" s="43"/>
      <c r="E29" s="35">
        <f>SUM(E26:E28)</f>
        <v>0</v>
      </c>
      <c r="F29" s="36"/>
      <c r="G29" s="153">
        <f>IF(D25&gt;0,(E29/D25),0)</f>
        <v>0</v>
      </c>
    </row>
    <row r="30" spans="2:7" ht="16.5" customHeight="1" thickBot="1" x14ac:dyDescent="0.3">
      <c r="B30" s="197" t="s">
        <v>26</v>
      </c>
      <c r="C30" s="198"/>
      <c r="D30" s="198"/>
      <c r="E30" s="199"/>
      <c r="F30" s="44">
        <f>E29+E23</f>
        <v>0</v>
      </c>
      <c r="G30" s="45">
        <f>IF(F30&gt;0,(F30/D12),0)</f>
        <v>0</v>
      </c>
    </row>
  </sheetData>
  <sheetProtection password="DDE0" sheet="1" objects="1" scenarios="1" selectLockedCells="1"/>
  <mergeCells count="10">
    <mergeCell ref="L5:O5"/>
    <mergeCell ref="L6:O6"/>
    <mergeCell ref="L7:O7"/>
    <mergeCell ref="E13:E15"/>
    <mergeCell ref="B30:E30"/>
    <mergeCell ref="E9:F9"/>
    <mergeCell ref="E10:F10"/>
    <mergeCell ref="B9:C9"/>
    <mergeCell ref="B10:C10"/>
    <mergeCell ref="F18:F21"/>
  </mergeCells>
  <dataValidations count="1">
    <dataValidation type="list" allowBlank="1" showInputMessage="1" showErrorMessage="1" sqref="C16:C22 C26:C28" xr:uid="{00000000-0002-0000-0100-000000000000}">
      <formula1>"X"</formula1>
    </dataValidation>
  </dataValidations>
  <pageMargins left="0.9055118110236221" right="0.9055118110236221" top="0.94488188976377963" bottom="0.74803149606299213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Z66"/>
  <sheetViews>
    <sheetView topLeftCell="A19" workbookViewId="0">
      <selection activeCell="A2" sqref="A2"/>
    </sheetView>
  </sheetViews>
  <sheetFormatPr defaultColWidth="9.140625" defaultRowHeight="15" x14ac:dyDescent="0.25"/>
  <cols>
    <col min="1" max="1" width="10.28515625" style="4" customWidth="1"/>
    <col min="2" max="2" width="18.140625" style="4" customWidth="1"/>
    <col min="3" max="3" width="12" style="4" bestFit="1" customWidth="1"/>
    <col min="4" max="5" width="14.7109375" style="4" bestFit="1" customWidth="1"/>
    <col min="6" max="10" width="13.140625" style="4" bestFit="1" customWidth="1"/>
    <col min="11" max="11" width="13.140625" style="51" bestFit="1" customWidth="1"/>
    <col min="12" max="12" width="13.140625" style="4" bestFit="1" customWidth="1"/>
    <col min="13" max="14" width="14.7109375" style="4" bestFit="1" customWidth="1"/>
    <col min="15" max="21" width="13.140625" style="4" bestFit="1" customWidth="1"/>
    <col min="22" max="101" width="14.7109375" style="4" bestFit="1" customWidth="1"/>
    <col min="102" max="16384" width="9.140625" style="4"/>
  </cols>
  <sheetData>
    <row r="1" spans="1:104" ht="15.75" thickBot="1" x14ac:dyDescent="0.3">
      <c r="B1" s="208" t="s">
        <v>63</v>
      </c>
      <c r="C1" s="208"/>
      <c r="D1" s="208"/>
      <c r="E1" s="208"/>
      <c r="F1" s="208" t="s">
        <v>64</v>
      </c>
      <c r="G1" s="208"/>
      <c r="H1" s="208"/>
      <c r="I1" s="208"/>
    </row>
    <row r="2" spans="1:104" ht="15.75" x14ac:dyDescent="0.25">
      <c r="A2" s="52" t="s">
        <v>46</v>
      </c>
      <c r="B2" s="53">
        <f>All_1!D7</f>
        <v>0.05</v>
      </c>
      <c r="C2" s="54">
        <f>All_1!E7</f>
        <v>0.05</v>
      </c>
      <c r="D2" s="54">
        <f>All_1!F7</f>
        <v>2.5000000000000001E-2</v>
      </c>
      <c r="E2" s="55">
        <f>All_1!G7</f>
        <v>1.2500000000000001E-2</v>
      </c>
      <c r="F2" s="53">
        <f>All_1!H7</f>
        <v>0</v>
      </c>
      <c r="G2" s="54">
        <f>All_1!I7</f>
        <v>0</v>
      </c>
      <c r="H2" s="54">
        <f>All_1!J7</f>
        <v>0</v>
      </c>
      <c r="I2" s="55">
        <f>All_1!K7</f>
        <v>0</v>
      </c>
      <c r="K2" s="4"/>
    </row>
    <row r="3" spans="1:104" ht="15.75" x14ac:dyDescent="0.25">
      <c r="A3" s="52" t="s">
        <v>47</v>
      </c>
      <c r="B3" s="56">
        <f>All_1!D8</f>
        <v>4.4999999999999998E-2</v>
      </c>
      <c r="C3" s="57">
        <f>All_1!E8</f>
        <v>4.4999999999999998E-2</v>
      </c>
      <c r="D3" s="57">
        <f>All_1!F8</f>
        <v>2.2499999999999999E-2</v>
      </c>
      <c r="E3" s="31">
        <f>All_1!G8</f>
        <v>1.15E-2</v>
      </c>
      <c r="F3" s="56">
        <f>All_1!H8</f>
        <v>0</v>
      </c>
      <c r="G3" s="57">
        <f>All_1!I8</f>
        <v>0</v>
      </c>
      <c r="H3" s="57">
        <f>All_1!J8</f>
        <v>0</v>
      </c>
      <c r="I3" s="31">
        <f>All_1!K8</f>
        <v>0</v>
      </c>
      <c r="K3" s="4"/>
    </row>
    <row r="4" spans="1:104" ht="15.75" x14ac:dyDescent="0.25">
      <c r="A4" s="58" t="s">
        <v>48</v>
      </c>
      <c r="B4" s="56">
        <f>All_1!D9</f>
        <v>0.04</v>
      </c>
      <c r="C4" s="57">
        <f>All_1!E9</f>
        <v>0.04</v>
      </c>
      <c r="D4" s="57">
        <f>All_1!F9</f>
        <v>0.02</v>
      </c>
      <c r="E4" s="31">
        <f>All_1!G9</f>
        <v>0.01</v>
      </c>
      <c r="F4" s="56">
        <f>All_1!H9</f>
        <v>0</v>
      </c>
      <c r="G4" s="57">
        <f>All_1!I9</f>
        <v>0</v>
      </c>
      <c r="H4" s="57">
        <f>All_1!J9</f>
        <v>0</v>
      </c>
      <c r="I4" s="31">
        <f>All_1!K9</f>
        <v>0</v>
      </c>
      <c r="K4" s="5"/>
      <c r="L4" s="5"/>
      <c r="M4" s="5"/>
    </row>
    <row r="5" spans="1:104" ht="15.75" x14ac:dyDescent="0.25">
      <c r="A5" s="58" t="s">
        <v>49</v>
      </c>
      <c r="B5" s="56">
        <f>All_1!D10</f>
        <v>3.5000000000000003E-2</v>
      </c>
      <c r="C5" s="57">
        <f>All_1!E10</f>
        <v>3.5000000000000003E-2</v>
      </c>
      <c r="D5" s="57">
        <f>All_1!F10</f>
        <v>1.7500000000000002E-2</v>
      </c>
      <c r="E5" s="31">
        <f>All_1!G10</f>
        <v>8.5000000000000006E-3</v>
      </c>
      <c r="F5" s="56">
        <f>All_1!H10</f>
        <v>0</v>
      </c>
      <c r="G5" s="57">
        <f>All_1!I10</f>
        <v>0</v>
      </c>
      <c r="H5" s="57">
        <f>All_1!J10</f>
        <v>0</v>
      </c>
      <c r="I5" s="31">
        <f>All_1!K10</f>
        <v>0</v>
      </c>
      <c r="K5" s="4"/>
    </row>
    <row r="6" spans="1:104" ht="15.75" x14ac:dyDescent="0.25">
      <c r="A6" s="58">
        <v>3</v>
      </c>
      <c r="B6" s="56">
        <f>All_1!D11</f>
        <v>0.03</v>
      </c>
      <c r="C6" s="57">
        <f>All_1!E11</f>
        <v>0.03</v>
      </c>
      <c r="D6" s="57">
        <f>All_1!F11</f>
        <v>1.4999999999999999E-2</v>
      </c>
      <c r="E6" s="31">
        <f>All_1!G11</f>
        <v>7.4999999999999997E-3</v>
      </c>
      <c r="F6" s="209">
        <f>All_1!H11</f>
        <v>2.3E-2</v>
      </c>
      <c r="G6" s="210"/>
      <c r="H6" s="210"/>
      <c r="I6" s="211"/>
      <c r="K6" s="5"/>
      <c r="L6" s="5"/>
      <c r="M6" s="5"/>
    </row>
    <row r="7" spans="1:104" ht="15.75" x14ac:dyDescent="0.25">
      <c r="A7" s="58">
        <v>4</v>
      </c>
      <c r="B7" s="56">
        <f>All_1!D12</f>
        <v>0.03</v>
      </c>
      <c r="C7" s="57">
        <f>All_1!E12</f>
        <v>0.03</v>
      </c>
      <c r="D7" s="57">
        <f>All_1!F12</f>
        <v>1.4999999999999999E-2</v>
      </c>
      <c r="E7" s="31">
        <f>All_1!G12</f>
        <v>7.4999999999999997E-3</v>
      </c>
      <c r="F7" s="209">
        <f>All_1!H12</f>
        <v>3.5000000000000001E-3</v>
      </c>
      <c r="G7" s="210"/>
      <c r="H7" s="210"/>
      <c r="I7" s="211"/>
      <c r="K7" s="4"/>
    </row>
    <row r="8" spans="1:104" ht="16.5" thickBot="1" x14ac:dyDescent="0.3">
      <c r="A8" s="59">
        <v>5</v>
      </c>
      <c r="B8" s="60">
        <f>All_1!D13</f>
        <v>1.9E-2</v>
      </c>
      <c r="C8" s="61">
        <f>All_1!E13</f>
        <v>1.9E-2</v>
      </c>
      <c r="D8" s="61">
        <f>All_1!F13</f>
        <v>0.01</v>
      </c>
      <c r="E8" s="62">
        <f>All_1!G13</f>
        <v>5.0000000000000001E-3</v>
      </c>
      <c r="F8" s="212">
        <f>All_1!H13</f>
        <v>2.2499999999999999E-2</v>
      </c>
      <c r="G8" s="213"/>
      <c r="H8" s="213"/>
      <c r="I8" s="214"/>
      <c r="K8" s="4"/>
    </row>
    <row r="10" spans="1:104" ht="15" customHeight="1" x14ac:dyDescent="0.25">
      <c r="A10" s="207" t="s">
        <v>51</v>
      </c>
      <c r="B10" s="63" t="s">
        <v>52</v>
      </c>
      <c r="C10" s="64">
        <v>50000</v>
      </c>
      <c r="D10" s="64">
        <f>C10+50000</f>
        <v>100000</v>
      </c>
      <c r="E10" s="64">
        <f t="shared" ref="E10:BP10" si="0">D10+50000</f>
        <v>150000</v>
      </c>
      <c r="F10" s="64">
        <f t="shared" si="0"/>
        <v>200000</v>
      </c>
      <c r="G10" s="64">
        <f t="shared" si="0"/>
        <v>250000</v>
      </c>
      <c r="H10" s="64">
        <f t="shared" si="0"/>
        <v>300000</v>
      </c>
      <c r="I10" s="64">
        <f t="shared" si="0"/>
        <v>350000</v>
      </c>
      <c r="J10" s="64">
        <f t="shared" si="0"/>
        <v>400000</v>
      </c>
      <c r="K10" s="64">
        <f t="shared" si="0"/>
        <v>450000</v>
      </c>
      <c r="L10" s="64">
        <f t="shared" si="0"/>
        <v>500000</v>
      </c>
      <c r="M10" s="64">
        <f t="shared" si="0"/>
        <v>550000</v>
      </c>
      <c r="N10" s="64">
        <f t="shared" si="0"/>
        <v>600000</v>
      </c>
      <c r="O10" s="64">
        <f t="shared" si="0"/>
        <v>650000</v>
      </c>
      <c r="P10" s="64">
        <f t="shared" si="0"/>
        <v>700000</v>
      </c>
      <c r="Q10" s="64">
        <f t="shared" si="0"/>
        <v>750000</v>
      </c>
      <c r="R10" s="64">
        <f t="shared" si="0"/>
        <v>800000</v>
      </c>
      <c r="S10" s="64">
        <f t="shared" si="0"/>
        <v>850000</v>
      </c>
      <c r="T10" s="64">
        <f t="shared" si="0"/>
        <v>900000</v>
      </c>
      <c r="U10" s="64">
        <f t="shared" si="0"/>
        <v>950000</v>
      </c>
      <c r="V10" s="64">
        <f t="shared" si="0"/>
        <v>1000000</v>
      </c>
      <c r="W10" s="64">
        <f t="shared" si="0"/>
        <v>1050000</v>
      </c>
      <c r="X10" s="64">
        <f t="shared" si="0"/>
        <v>1100000</v>
      </c>
      <c r="Y10" s="64">
        <f t="shared" si="0"/>
        <v>1150000</v>
      </c>
      <c r="Z10" s="64">
        <f t="shared" si="0"/>
        <v>1200000</v>
      </c>
      <c r="AA10" s="64">
        <f t="shared" si="0"/>
        <v>1250000</v>
      </c>
      <c r="AB10" s="64">
        <f t="shared" si="0"/>
        <v>1300000</v>
      </c>
      <c r="AC10" s="64">
        <f t="shared" si="0"/>
        <v>1350000</v>
      </c>
      <c r="AD10" s="64">
        <f t="shared" si="0"/>
        <v>1400000</v>
      </c>
      <c r="AE10" s="64">
        <f t="shared" si="0"/>
        <v>1450000</v>
      </c>
      <c r="AF10" s="64">
        <f t="shared" si="0"/>
        <v>1500000</v>
      </c>
      <c r="AG10" s="64">
        <f t="shared" si="0"/>
        <v>1550000</v>
      </c>
      <c r="AH10" s="64">
        <f t="shared" si="0"/>
        <v>1600000</v>
      </c>
      <c r="AI10" s="64">
        <f t="shared" si="0"/>
        <v>1650000</v>
      </c>
      <c r="AJ10" s="64">
        <f t="shared" si="0"/>
        <v>1700000</v>
      </c>
      <c r="AK10" s="64">
        <f t="shared" si="0"/>
        <v>1750000</v>
      </c>
      <c r="AL10" s="64">
        <f t="shared" si="0"/>
        <v>1800000</v>
      </c>
      <c r="AM10" s="64">
        <f t="shared" si="0"/>
        <v>1850000</v>
      </c>
      <c r="AN10" s="64">
        <f t="shared" si="0"/>
        <v>1900000</v>
      </c>
      <c r="AO10" s="64">
        <f t="shared" si="0"/>
        <v>1950000</v>
      </c>
      <c r="AP10" s="64">
        <f t="shared" si="0"/>
        <v>2000000</v>
      </c>
      <c r="AQ10" s="64">
        <f t="shared" si="0"/>
        <v>2050000</v>
      </c>
      <c r="AR10" s="64">
        <f t="shared" si="0"/>
        <v>2100000</v>
      </c>
      <c r="AS10" s="64">
        <f t="shared" si="0"/>
        <v>2150000</v>
      </c>
      <c r="AT10" s="64">
        <f t="shared" si="0"/>
        <v>2200000</v>
      </c>
      <c r="AU10" s="64">
        <f t="shared" si="0"/>
        <v>2250000</v>
      </c>
      <c r="AV10" s="64">
        <f t="shared" si="0"/>
        <v>2300000</v>
      </c>
      <c r="AW10" s="64">
        <f t="shared" si="0"/>
        <v>2350000</v>
      </c>
      <c r="AX10" s="64">
        <f t="shared" si="0"/>
        <v>2400000</v>
      </c>
      <c r="AY10" s="64">
        <f t="shared" si="0"/>
        <v>2450000</v>
      </c>
      <c r="AZ10" s="64">
        <f t="shared" si="0"/>
        <v>2500000</v>
      </c>
      <c r="BA10" s="64">
        <f t="shared" si="0"/>
        <v>2550000</v>
      </c>
      <c r="BB10" s="64">
        <f t="shared" si="0"/>
        <v>2600000</v>
      </c>
      <c r="BC10" s="64">
        <f t="shared" si="0"/>
        <v>2650000</v>
      </c>
      <c r="BD10" s="64">
        <f t="shared" si="0"/>
        <v>2700000</v>
      </c>
      <c r="BE10" s="64">
        <f t="shared" si="0"/>
        <v>2750000</v>
      </c>
      <c r="BF10" s="64">
        <f t="shared" si="0"/>
        <v>2800000</v>
      </c>
      <c r="BG10" s="64">
        <f t="shared" si="0"/>
        <v>2850000</v>
      </c>
      <c r="BH10" s="64">
        <f t="shared" si="0"/>
        <v>2900000</v>
      </c>
      <c r="BI10" s="64">
        <f t="shared" si="0"/>
        <v>2950000</v>
      </c>
      <c r="BJ10" s="64">
        <f t="shared" si="0"/>
        <v>3000000</v>
      </c>
      <c r="BK10" s="64">
        <f t="shared" si="0"/>
        <v>3050000</v>
      </c>
      <c r="BL10" s="64">
        <f t="shared" si="0"/>
        <v>3100000</v>
      </c>
      <c r="BM10" s="64">
        <f t="shared" si="0"/>
        <v>3150000</v>
      </c>
      <c r="BN10" s="64">
        <f t="shared" si="0"/>
        <v>3200000</v>
      </c>
      <c r="BO10" s="64">
        <f t="shared" si="0"/>
        <v>3250000</v>
      </c>
      <c r="BP10" s="64">
        <f t="shared" si="0"/>
        <v>3300000</v>
      </c>
      <c r="BQ10" s="64">
        <f t="shared" ref="BQ10:CW10" si="1">BP10+50000</f>
        <v>3350000</v>
      </c>
      <c r="BR10" s="64">
        <f t="shared" si="1"/>
        <v>3400000</v>
      </c>
      <c r="BS10" s="64">
        <f t="shared" si="1"/>
        <v>3450000</v>
      </c>
      <c r="BT10" s="64">
        <f t="shared" si="1"/>
        <v>3500000</v>
      </c>
      <c r="BU10" s="64">
        <f t="shared" si="1"/>
        <v>3550000</v>
      </c>
      <c r="BV10" s="64">
        <f t="shared" si="1"/>
        <v>3600000</v>
      </c>
      <c r="BW10" s="64">
        <f t="shared" si="1"/>
        <v>3650000</v>
      </c>
      <c r="BX10" s="64">
        <f t="shared" si="1"/>
        <v>3700000</v>
      </c>
      <c r="BY10" s="64">
        <f t="shared" si="1"/>
        <v>3750000</v>
      </c>
      <c r="BZ10" s="64">
        <f t="shared" si="1"/>
        <v>3800000</v>
      </c>
      <c r="CA10" s="64">
        <f t="shared" si="1"/>
        <v>3850000</v>
      </c>
      <c r="CB10" s="64">
        <f t="shared" si="1"/>
        <v>3900000</v>
      </c>
      <c r="CC10" s="64">
        <f t="shared" si="1"/>
        <v>3950000</v>
      </c>
      <c r="CD10" s="64">
        <f t="shared" si="1"/>
        <v>4000000</v>
      </c>
      <c r="CE10" s="64">
        <f t="shared" si="1"/>
        <v>4050000</v>
      </c>
      <c r="CF10" s="64">
        <f t="shared" si="1"/>
        <v>4100000</v>
      </c>
      <c r="CG10" s="64">
        <f t="shared" si="1"/>
        <v>4150000</v>
      </c>
      <c r="CH10" s="64">
        <f t="shared" si="1"/>
        <v>4200000</v>
      </c>
      <c r="CI10" s="64">
        <f t="shared" si="1"/>
        <v>4250000</v>
      </c>
      <c r="CJ10" s="64">
        <f t="shared" si="1"/>
        <v>4300000</v>
      </c>
      <c r="CK10" s="64">
        <f t="shared" si="1"/>
        <v>4350000</v>
      </c>
      <c r="CL10" s="64">
        <f t="shared" si="1"/>
        <v>4400000</v>
      </c>
      <c r="CM10" s="64">
        <f t="shared" si="1"/>
        <v>4450000</v>
      </c>
      <c r="CN10" s="64">
        <f t="shared" si="1"/>
        <v>4500000</v>
      </c>
      <c r="CO10" s="64">
        <f t="shared" si="1"/>
        <v>4550000</v>
      </c>
      <c r="CP10" s="64">
        <f t="shared" si="1"/>
        <v>4600000</v>
      </c>
      <c r="CQ10" s="64">
        <f t="shared" si="1"/>
        <v>4650000</v>
      </c>
      <c r="CR10" s="64">
        <f t="shared" si="1"/>
        <v>4700000</v>
      </c>
      <c r="CS10" s="64">
        <f t="shared" si="1"/>
        <v>4750000</v>
      </c>
      <c r="CT10" s="64">
        <f t="shared" si="1"/>
        <v>4800000</v>
      </c>
      <c r="CU10" s="64">
        <f t="shared" si="1"/>
        <v>4850000</v>
      </c>
      <c r="CV10" s="64">
        <f t="shared" si="1"/>
        <v>4900000</v>
      </c>
      <c r="CW10" s="64">
        <f t="shared" si="1"/>
        <v>4950000</v>
      </c>
    </row>
    <row r="11" spans="1:104" ht="15" customHeight="1" x14ac:dyDescent="0.25">
      <c r="A11" s="207"/>
      <c r="B11" s="63" t="s">
        <v>53</v>
      </c>
      <c r="C11" s="64">
        <v>50000</v>
      </c>
      <c r="D11" s="64">
        <f t="shared" ref="D11:D14" si="2">C11+50000</f>
        <v>100000</v>
      </c>
      <c r="E11" s="64">
        <f t="shared" ref="E11:E13" si="3">D11+50000</f>
        <v>150000</v>
      </c>
      <c r="F11" s="64">
        <f t="shared" ref="F11:F13" si="4">E11+50000</f>
        <v>200000</v>
      </c>
      <c r="G11" s="64">
        <f t="shared" ref="G11:G13" si="5">F11+50000</f>
        <v>250000</v>
      </c>
      <c r="H11" s="64">
        <f t="shared" ref="H11:H13" si="6">G11+50000</f>
        <v>300000</v>
      </c>
      <c r="I11" s="64">
        <f t="shared" ref="I11:I13" si="7">H11+50000</f>
        <v>350000</v>
      </c>
      <c r="J11" s="64">
        <f t="shared" ref="J11:J13" si="8">I11+50000</f>
        <v>400000</v>
      </c>
      <c r="K11" s="64">
        <f t="shared" ref="K11:K13" si="9">J11+50000</f>
        <v>450000</v>
      </c>
      <c r="L11" s="64">
        <f t="shared" ref="L11:L13" si="10">K11+50000</f>
        <v>500000</v>
      </c>
      <c r="M11" s="64">
        <f t="shared" ref="M11:M13" si="11">L11+50000</f>
        <v>550000</v>
      </c>
      <c r="N11" s="64">
        <f t="shared" ref="N11:N13" si="12">M11+50000</f>
        <v>600000</v>
      </c>
      <c r="O11" s="64">
        <f t="shared" ref="O11:O13" si="13">N11+50000</f>
        <v>650000</v>
      </c>
      <c r="P11" s="64">
        <f t="shared" ref="P11:P13" si="14">O11+50000</f>
        <v>700000</v>
      </c>
      <c r="Q11" s="64">
        <f t="shared" ref="Q11:Q13" si="15">P11+50000</f>
        <v>750000</v>
      </c>
      <c r="R11" s="64">
        <f t="shared" ref="R11:R13" si="16">Q11+50000</f>
        <v>800000</v>
      </c>
      <c r="S11" s="64">
        <f t="shared" ref="S11:S13" si="17">R11+50000</f>
        <v>850000</v>
      </c>
      <c r="T11" s="64">
        <f t="shared" ref="T11:T13" si="18">S11+50000</f>
        <v>900000</v>
      </c>
      <c r="U11" s="64">
        <f t="shared" ref="U11:U13" si="19">T11+50000</f>
        <v>950000</v>
      </c>
      <c r="V11" s="64">
        <f t="shared" ref="V11:V13" si="20">U11+50000</f>
        <v>1000000</v>
      </c>
      <c r="W11" s="64">
        <f t="shared" ref="W11:W13" si="21">V11+50000</f>
        <v>1050000</v>
      </c>
      <c r="X11" s="64">
        <f t="shared" ref="X11:X13" si="22">W11+50000</f>
        <v>1100000</v>
      </c>
      <c r="Y11" s="64">
        <f t="shared" ref="Y11:Y13" si="23">X11+50000</f>
        <v>1150000</v>
      </c>
      <c r="Z11" s="64">
        <f t="shared" ref="Z11:Z13" si="24">Y11+50000</f>
        <v>1200000</v>
      </c>
      <c r="AA11" s="64">
        <f t="shared" ref="AA11:AA13" si="25">Z11+50000</f>
        <v>1250000</v>
      </c>
      <c r="AB11" s="64">
        <f t="shared" ref="AB11:AB13" si="26">AA11+50000</f>
        <v>1300000</v>
      </c>
      <c r="AC11" s="64">
        <f t="shared" ref="AC11:AC13" si="27">AB11+50000</f>
        <v>1350000</v>
      </c>
      <c r="AD11" s="64">
        <f t="shared" ref="AD11:AD13" si="28">AC11+50000</f>
        <v>1400000</v>
      </c>
      <c r="AE11" s="64">
        <f t="shared" ref="AE11:AE13" si="29">AD11+50000</f>
        <v>1450000</v>
      </c>
      <c r="AF11" s="64">
        <f t="shared" ref="AF11:AF13" si="30">AE11+50000</f>
        <v>1500000</v>
      </c>
      <c r="AG11" s="64">
        <f t="shared" ref="AG11:AG13" si="31">AF11+50000</f>
        <v>1550000</v>
      </c>
      <c r="AH11" s="64">
        <f t="shared" ref="AH11:AH13" si="32">AG11+50000</f>
        <v>1600000</v>
      </c>
      <c r="AI11" s="64">
        <f t="shared" ref="AI11:AI13" si="33">AH11+50000</f>
        <v>1650000</v>
      </c>
      <c r="AJ11" s="64">
        <f t="shared" ref="AJ11:AJ13" si="34">AI11+50000</f>
        <v>1700000</v>
      </c>
      <c r="AK11" s="64">
        <f t="shared" ref="AK11:AK13" si="35">AJ11+50000</f>
        <v>1750000</v>
      </c>
      <c r="AL11" s="64">
        <f t="shared" ref="AL11:AL13" si="36">AK11+50000</f>
        <v>1800000</v>
      </c>
      <c r="AM11" s="64">
        <f t="shared" ref="AM11:AM13" si="37">AL11+50000</f>
        <v>1850000</v>
      </c>
      <c r="AN11" s="64">
        <f t="shared" ref="AN11:AN13" si="38">AM11+50000</f>
        <v>1900000</v>
      </c>
      <c r="AO11" s="64">
        <f t="shared" ref="AO11:AO13" si="39">AN11+50000</f>
        <v>1950000</v>
      </c>
      <c r="AP11" s="64">
        <f t="shared" ref="AP11:AP13" si="40">AO11+50000</f>
        <v>2000000</v>
      </c>
      <c r="AQ11" s="64">
        <f t="shared" ref="AQ11:AQ13" si="41">AP11+50000</f>
        <v>2050000</v>
      </c>
      <c r="AR11" s="64">
        <f t="shared" ref="AR11:AR13" si="42">AQ11+50000</f>
        <v>2100000</v>
      </c>
      <c r="AS11" s="64">
        <f t="shared" ref="AS11:AS13" si="43">AR11+50000</f>
        <v>2150000</v>
      </c>
      <c r="AT11" s="64">
        <f t="shared" ref="AT11:AT13" si="44">AS11+50000</f>
        <v>2200000</v>
      </c>
      <c r="AU11" s="64">
        <f t="shared" ref="AU11:AU13" si="45">AT11+50000</f>
        <v>2250000</v>
      </c>
      <c r="AV11" s="64">
        <f t="shared" ref="AV11:AV13" si="46">AU11+50000</f>
        <v>2300000</v>
      </c>
      <c r="AW11" s="64">
        <f t="shared" ref="AW11:AW13" si="47">AV11+50000</f>
        <v>2350000</v>
      </c>
      <c r="AX11" s="64">
        <f t="shared" ref="AX11:AX13" si="48">AW11+50000</f>
        <v>2400000</v>
      </c>
      <c r="AY11" s="64">
        <f t="shared" ref="AY11:AY13" si="49">AX11+50000</f>
        <v>2450000</v>
      </c>
      <c r="AZ11" s="64">
        <f t="shared" ref="AZ11:AZ13" si="50">AY11+50000</f>
        <v>2500000</v>
      </c>
      <c r="BA11" s="64">
        <f t="shared" ref="BA11:BA13" si="51">AZ11+50000</f>
        <v>2550000</v>
      </c>
      <c r="BB11" s="64">
        <f t="shared" ref="BB11:BB13" si="52">BA11+50000</f>
        <v>2600000</v>
      </c>
      <c r="BC11" s="64">
        <f t="shared" ref="BC11:BC13" si="53">BB11+50000</f>
        <v>2650000</v>
      </c>
      <c r="BD11" s="64">
        <f t="shared" ref="BD11:BD13" si="54">BC11+50000</f>
        <v>2700000</v>
      </c>
      <c r="BE11" s="64">
        <f t="shared" ref="BE11:BE13" si="55">BD11+50000</f>
        <v>2750000</v>
      </c>
      <c r="BF11" s="64">
        <f t="shared" ref="BF11:BF13" si="56">BE11+50000</f>
        <v>2800000</v>
      </c>
      <c r="BG11" s="64">
        <f t="shared" ref="BG11:BG13" si="57">BF11+50000</f>
        <v>2850000</v>
      </c>
      <c r="BH11" s="64">
        <f t="shared" ref="BH11:BH13" si="58">BG11+50000</f>
        <v>2900000</v>
      </c>
      <c r="BI11" s="64">
        <f t="shared" ref="BI11:BI13" si="59">BH11+50000</f>
        <v>2950000</v>
      </c>
      <c r="BJ11" s="64">
        <f t="shared" ref="BJ11:BJ13" si="60">BI11+50000</f>
        <v>3000000</v>
      </c>
      <c r="BK11" s="64">
        <f t="shared" ref="BK11:BK13" si="61">BJ11+50000</f>
        <v>3050000</v>
      </c>
      <c r="BL11" s="64">
        <f t="shared" ref="BL11:BL13" si="62">BK11+50000</f>
        <v>3100000</v>
      </c>
      <c r="BM11" s="64">
        <f t="shared" ref="BM11:BM13" si="63">BL11+50000</f>
        <v>3150000</v>
      </c>
      <c r="BN11" s="64">
        <f t="shared" ref="BN11:BN13" si="64">BM11+50000</f>
        <v>3200000</v>
      </c>
      <c r="BO11" s="64">
        <f t="shared" ref="BO11:BO13" si="65">BN11+50000</f>
        <v>3250000</v>
      </c>
      <c r="BP11" s="64">
        <f t="shared" ref="BP11:BP13" si="66">BO11+50000</f>
        <v>3300000</v>
      </c>
      <c r="BQ11" s="64">
        <f t="shared" ref="BQ11:BQ13" si="67">BP11+50000</f>
        <v>3350000</v>
      </c>
      <c r="BR11" s="64">
        <f t="shared" ref="BR11:BR13" si="68">BQ11+50000</f>
        <v>3400000</v>
      </c>
      <c r="BS11" s="64">
        <f t="shared" ref="BS11:BS13" si="69">BR11+50000</f>
        <v>3450000</v>
      </c>
      <c r="BT11" s="64">
        <f t="shared" ref="BT11:BT13" si="70">BS11+50000</f>
        <v>3500000</v>
      </c>
      <c r="BU11" s="64">
        <f t="shared" ref="BU11:BU13" si="71">BT11+50000</f>
        <v>3550000</v>
      </c>
      <c r="BV11" s="64">
        <f t="shared" ref="BV11:BV13" si="72">BU11+50000</f>
        <v>3600000</v>
      </c>
      <c r="BW11" s="64">
        <f t="shared" ref="BW11:BW13" si="73">BV11+50000</f>
        <v>3650000</v>
      </c>
      <c r="BX11" s="64">
        <f t="shared" ref="BX11:BX13" si="74">BW11+50000</f>
        <v>3700000</v>
      </c>
      <c r="BY11" s="64">
        <f t="shared" ref="BY11:BY13" si="75">BX11+50000</f>
        <v>3750000</v>
      </c>
      <c r="BZ11" s="64">
        <f t="shared" ref="BZ11:BZ13" si="76">BY11+50000</f>
        <v>3800000</v>
      </c>
      <c r="CA11" s="64">
        <f t="shared" ref="CA11:CA13" si="77">BZ11+50000</f>
        <v>3850000</v>
      </c>
      <c r="CB11" s="64">
        <f t="shared" ref="CB11:CB13" si="78">CA11+50000</f>
        <v>3900000</v>
      </c>
      <c r="CC11" s="64">
        <f t="shared" ref="CC11:CC13" si="79">CB11+50000</f>
        <v>3950000</v>
      </c>
      <c r="CD11" s="64">
        <f t="shared" ref="CD11:CD13" si="80">CC11+50000</f>
        <v>4000000</v>
      </c>
      <c r="CE11" s="64">
        <f t="shared" ref="CE11:CE13" si="81">CD11+50000</f>
        <v>4050000</v>
      </c>
      <c r="CF11" s="64">
        <f t="shared" ref="CF11:CF13" si="82">CE11+50000</f>
        <v>4100000</v>
      </c>
      <c r="CG11" s="64">
        <f t="shared" ref="CG11:CG13" si="83">CF11+50000</f>
        <v>4150000</v>
      </c>
      <c r="CH11" s="64">
        <f t="shared" ref="CH11:CH13" si="84">CG11+50000</f>
        <v>4200000</v>
      </c>
      <c r="CI11" s="64">
        <f t="shared" ref="CI11:CI13" si="85">CH11+50000</f>
        <v>4250000</v>
      </c>
      <c r="CJ11" s="64">
        <f t="shared" ref="CJ11:CJ13" si="86">CI11+50000</f>
        <v>4300000</v>
      </c>
      <c r="CK11" s="64">
        <f t="shared" ref="CK11:CK13" si="87">CJ11+50000</f>
        <v>4350000</v>
      </c>
      <c r="CL11" s="64">
        <f t="shared" ref="CL11:CL13" si="88">CK11+50000</f>
        <v>4400000</v>
      </c>
      <c r="CM11" s="64">
        <f t="shared" ref="CM11:CM13" si="89">CL11+50000</f>
        <v>4450000</v>
      </c>
      <c r="CN11" s="64">
        <f t="shared" ref="CN11:CN13" si="90">CM11+50000</f>
        <v>4500000</v>
      </c>
      <c r="CO11" s="64">
        <f t="shared" ref="CO11:CO13" si="91">CN11+50000</f>
        <v>4550000</v>
      </c>
      <c r="CP11" s="64">
        <f t="shared" ref="CP11:CP13" si="92">CO11+50000</f>
        <v>4600000</v>
      </c>
      <c r="CQ11" s="64">
        <f t="shared" ref="CQ11:CQ13" si="93">CP11+50000</f>
        <v>4650000</v>
      </c>
      <c r="CR11" s="64">
        <f t="shared" ref="CR11:CR13" si="94">CQ11+50000</f>
        <v>4700000</v>
      </c>
      <c r="CS11" s="64">
        <f t="shared" ref="CS11:CS13" si="95">CR11+50000</f>
        <v>4750000</v>
      </c>
      <c r="CT11" s="64">
        <f t="shared" ref="CT11:CT13" si="96">CS11+50000</f>
        <v>4800000</v>
      </c>
      <c r="CU11" s="64">
        <f t="shared" ref="CU11:CU13" si="97">CT11+50000</f>
        <v>4850000</v>
      </c>
      <c r="CV11" s="64">
        <f t="shared" ref="CV11:CV13" si="98">CU11+50000</f>
        <v>4900000</v>
      </c>
      <c r="CW11" s="64">
        <f t="shared" ref="CW11:CW13" si="99">CV11+50000</f>
        <v>4950000</v>
      </c>
    </row>
    <row r="12" spans="1:104" x14ac:dyDescent="0.25">
      <c r="A12" s="207"/>
      <c r="B12" s="63" t="s">
        <v>54</v>
      </c>
      <c r="C12" s="64">
        <v>50000</v>
      </c>
      <c r="D12" s="64">
        <f t="shared" si="2"/>
        <v>100000</v>
      </c>
      <c r="E12" s="64">
        <f t="shared" si="3"/>
        <v>150000</v>
      </c>
      <c r="F12" s="64">
        <f t="shared" si="4"/>
        <v>200000</v>
      </c>
      <c r="G12" s="64">
        <f t="shared" si="5"/>
        <v>250000</v>
      </c>
      <c r="H12" s="64">
        <f t="shared" si="6"/>
        <v>300000</v>
      </c>
      <c r="I12" s="64">
        <f t="shared" si="7"/>
        <v>350000</v>
      </c>
      <c r="J12" s="64">
        <f t="shared" si="8"/>
        <v>400000</v>
      </c>
      <c r="K12" s="64">
        <f t="shared" si="9"/>
        <v>450000</v>
      </c>
      <c r="L12" s="64">
        <f t="shared" si="10"/>
        <v>500000</v>
      </c>
      <c r="M12" s="64">
        <f t="shared" si="11"/>
        <v>550000</v>
      </c>
      <c r="N12" s="64">
        <f t="shared" si="12"/>
        <v>600000</v>
      </c>
      <c r="O12" s="64">
        <f t="shared" si="13"/>
        <v>650000</v>
      </c>
      <c r="P12" s="64">
        <f t="shared" si="14"/>
        <v>700000</v>
      </c>
      <c r="Q12" s="64">
        <f t="shared" si="15"/>
        <v>750000</v>
      </c>
      <c r="R12" s="64">
        <f t="shared" si="16"/>
        <v>800000</v>
      </c>
      <c r="S12" s="64">
        <f t="shared" si="17"/>
        <v>850000</v>
      </c>
      <c r="T12" s="64">
        <f t="shared" si="18"/>
        <v>900000</v>
      </c>
      <c r="U12" s="64">
        <f t="shared" si="19"/>
        <v>950000</v>
      </c>
      <c r="V12" s="64">
        <f t="shared" si="20"/>
        <v>1000000</v>
      </c>
      <c r="W12" s="64">
        <f t="shared" si="21"/>
        <v>1050000</v>
      </c>
      <c r="X12" s="64">
        <f t="shared" si="22"/>
        <v>1100000</v>
      </c>
      <c r="Y12" s="64">
        <f t="shared" si="23"/>
        <v>1150000</v>
      </c>
      <c r="Z12" s="64">
        <f t="shared" si="24"/>
        <v>1200000</v>
      </c>
      <c r="AA12" s="64">
        <f t="shared" si="25"/>
        <v>1250000</v>
      </c>
      <c r="AB12" s="64">
        <f t="shared" si="26"/>
        <v>1300000</v>
      </c>
      <c r="AC12" s="64">
        <f t="shared" si="27"/>
        <v>1350000</v>
      </c>
      <c r="AD12" s="64">
        <f t="shared" si="28"/>
        <v>1400000</v>
      </c>
      <c r="AE12" s="64">
        <f t="shared" si="29"/>
        <v>1450000</v>
      </c>
      <c r="AF12" s="64">
        <f t="shared" si="30"/>
        <v>1500000</v>
      </c>
      <c r="AG12" s="64">
        <f t="shared" si="31"/>
        <v>1550000</v>
      </c>
      <c r="AH12" s="64">
        <f t="shared" si="32"/>
        <v>1600000</v>
      </c>
      <c r="AI12" s="64">
        <f t="shared" si="33"/>
        <v>1650000</v>
      </c>
      <c r="AJ12" s="64">
        <f t="shared" si="34"/>
        <v>1700000</v>
      </c>
      <c r="AK12" s="64">
        <f t="shared" si="35"/>
        <v>1750000</v>
      </c>
      <c r="AL12" s="64">
        <f t="shared" si="36"/>
        <v>1800000</v>
      </c>
      <c r="AM12" s="64">
        <f t="shared" si="37"/>
        <v>1850000</v>
      </c>
      <c r="AN12" s="64">
        <f t="shared" si="38"/>
        <v>1900000</v>
      </c>
      <c r="AO12" s="64">
        <f t="shared" si="39"/>
        <v>1950000</v>
      </c>
      <c r="AP12" s="64">
        <f t="shared" si="40"/>
        <v>2000000</v>
      </c>
      <c r="AQ12" s="64">
        <f t="shared" si="41"/>
        <v>2050000</v>
      </c>
      <c r="AR12" s="64">
        <f t="shared" si="42"/>
        <v>2100000</v>
      </c>
      <c r="AS12" s="64">
        <f t="shared" si="43"/>
        <v>2150000</v>
      </c>
      <c r="AT12" s="64">
        <f t="shared" si="44"/>
        <v>2200000</v>
      </c>
      <c r="AU12" s="64">
        <f t="shared" si="45"/>
        <v>2250000</v>
      </c>
      <c r="AV12" s="64">
        <f t="shared" si="46"/>
        <v>2300000</v>
      </c>
      <c r="AW12" s="64">
        <f t="shared" si="47"/>
        <v>2350000</v>
      </c>
      <c r="AX12" s="64">
        <f t="shared" si="48"/>
        <v>2400000</v>
      </c>
      <c r="AY12" s="64">
        <f t="shared" si="49"/>
        <v>2450000</v>
      </c>
      <c r="AZ12" s="64">
        <f t="shared" si="50"/>
        <v>2500000</v>
      </c>
      <c r="BA12" s="64">
        <f t="shared" si="51"/>
        <v>2550000</v>
      </c>
      <c r="BB12" s="64">
        <f t="shared" si="52"/>
        <v>2600000</v>
      </c>
      <c r="BC12" s="64">
        <f t="shared" si="53"/>
        <v>2650000</v>
      </c>
      <c r="BD12" s="64">
        <f t="shared" si="54"/>
        <v>2700000</v>
      </c>
      <c r="BE12" s="64">
        <f t="shared" si="55"/>
        <v>2750000</v>
      </c>
      <c r="BF12" s="64">
        <f t="shared" si="56"/>
        <v>2800000</v>
      </c>
      <c r="BG12" s="64">
        <f t="shared" si="57"/>
        <v>2850000</v>
      </c>
      <c r="BH12" s="64">
        <f t="shared" si="58"/>
        <v>2900000</v>
      </c>
      <c r="BI12" s="64">
        <f t="shared" si="59"/>
        <v>2950000</v>
      </c>
      <c r="BJ12" s="64">
        <f t="shared" si="60"/>
        <v>3000000</v>
      </c>
      <c r="BK12" s="64">
        <f t="shared" si="61"/>
        <v>3050000</v>
      </c>
      <c r="BL12" s="64">
        <f t="shared" si="62"/>
        <v>3100000</v>
      </c>
      <c r="BM12" s="64">
        <f t="shared" si="63"/>
        <v>3150000</v>
      </c>
      <c r="BN12" s="64">
        <f t="shared" si="64"/>
        <v>3200000</v>
      </c>
      <c r="BO12" s="64">
        <f t="shared" si="65"/>
        <v>3250000</v>
      </c>
      <c r="BP12" s="64">
        <f t="shared" si="66"/>
        <v>3300000</v>
      </c>
      <c r="BQ12" s="64">
        <f t="shared" si="67"/>
        <v>3350000</v>
      </c>
      <c r="BR12" s="64">
        <f t="shared" si="68"/>
        <v>3400000</v>
      </c>
      <c r="BS12" s="64">
        <f t="shared" si="69"/>
        <v>3450000</v>
      </c>
      <c r="BT12" s="64">
        <f t="shared" si="70"/>
        <v>3500000</v>
      </c>
      <c r="BU12" s="64">
        <f t="shared" si="71"/>
        <v>3550000</v>
      </c>
      <c r="BV12" s="64">
        <f t="shared" si="72"/>
        <v>3600000</v>
      </c>
      <c r="BW12" s="64">
        <f t="shared" si="73"/>
        <v>3650000</v>
      </c>
      <c r="BX12" s="64">
        <f t="shared" si="74"/>
        <v>3700000</v>
      </c>
      <c r="BY12" s="64">
        <f t="shared" si="75"/>
        <v>3750000</v>
      </c>
      <c r="BZ12" s="64">
        <f t="shared" si="76"/>
        <v>3800000</v>
      </c>
      <c r="CA12" s="64">
        <f t="shared" si="77"/>
        <v>3850000</v>
      </c>
      <c r="CB12" s="64">
        <f t="shared" si="78"/>
        <v>3900000</v>
      </c>
      <c r="CC12" s="64">
        <f t="shared" si="79"/>
        <v>3950000</v>
      </c>
      <c r="CD12" s="64">
        <f t="shared" si="80"/>
        <v>4000000</v>
      </c>
      <c r="CE12" s="64">
        <f t="shared" si="81"/>
        <v>4050000</v>
      </c>
      <c r="CF12" s="64">
        <f t="shared" si="82"/>
        <v>4100000</v>
      </c>
      <c r="CG12" s="64">
        <f t="shared" si="83"/>
        <v>4150000</v>
      </c>
      <c r="CH12" s="64">
        <f t="shared" si="84"/>
        <v>4200000</v>
      </c>
      <c r="CI12" s="64">
        <f t="shared" si="85"/>
        <v>4250000</v>
      </c>
      <c r="CJ12" s="64">
        <f t="shared" si="86"/>
        <v>4300000</v>
      </c>
      <c r="CK12" s="64">
        <f t="shared" si="87"/>
        <v>4350000</v>
      </c>
      <c r="CL12" s="64">
        <f t="shared" si="88"/>
        <v>4400000</v>
      </c>
      <c r="CM12" s="64">
        <f t="shared" si="89"/>
        <v>4450000</v>
      </c>
      <c r="CN12" s="64">
        <f t="shared" si="90"/>
        <v>4500000</v>
      </c>
      <c r="CO12" s="64">
        <f t="shared" si="91"/>
        <v>4550000</v>
      </c>
      <c r="CP12" s="64">
        <f t="shared" si="92"/>
        <v>4600000</v>
      </c>
      <c r="CQ12" s="64">
        <f t="shared" si="93"/>
        <v>4650000</v>
      </c>
      <c r="CR12" s="64">
        <f t="shared" si="94"/>
        <v>4700000</v>
      </c>
      <c r="CS12" s="64">
        <f t="shared" si="95"/>
        <v>4750000</v>
      </c>
      <c r="CT12" s="64">
        <f t="shared" si="96"/>
        <v>4800000</v>
      </c>
      <c r="CU12" s="64">
        <f t="shared" si="97"/>
        <v>4850000</v>
      </c>
      <c r="CV12" s="64">
        <f t="shared" si="98"/>
        <v>4900000</v>
      </c>
      <c r="CW12" s="64">
        <f t="shared" si="99"/>
        <v>4950000</v>
      </c>
      <c r="CZ12" s="65"/>
    </row>
    <row r="13" spans="1:104" x14ac:dyDescent="0.25">
      <c r="A13" s="207"/>
      <c r="B13" s="63" t="s">
        <v>55</v>
      </c>
      <c r="C13" s="64">
        <v>50000</v>
      </c>
      <c r="D13" s="64">
        <f t="shared" si="2"/>
        <v>100000</v>
      </c>
      <c r="E13" s="64">
        <f t="shared" si="3"/>
        <v>150000</v>
      </c>
      <c r="F13" s="64">
        <f t="shared" si="4"/>
        <v>200000</v>
      </c>
      <c r="G13" s="64">
        <f t="shared" si="5"/>
        <v>250000</v>
      </c>
      <c r="H13" s="64">
        <f t="shared" si="6"/>
        <v>300000</v>
      </c>
      <c r="I13" s="64">
        <f t="shared" si="7"/>
        <v>350000</v>
      </c>
      <c r="J13" s="64">
        <f t="shared" si="8"/>
        <v>400000</v>
      </c>
      <c r="K13" s="64">
        <f t="shared" si="9"/>
        <v>450000</v>
      </c>
      <c r="L13" s="64">
        <f t="shared" si="10"/>
        <v>500000</v>
      </c>
      <c r="M13" s="64">
        <f t="shared" si="11"/>
        <v>550000</v>
      </c>
      <c r="N13" s="64">
        <f t="shared" si="12"/>
        <v>600000</v>
      </c>
      <c r="O13" s="64">
        <f t="shared" si="13"/>
        <v>650000</v>
      </c>
      <c r="P13" s="64">
        <f t="shared" si="14"/>
        <v>700000</v>
      </c>
      <c r="Q13" s="64">
        <f t="shared" si="15"/>
        <v>750000</v>
      </c>
      <c r="R13" s="64">
        <f t="shared" si="16"/>
        <v>800000</v>
      </c>
      <c r="S13" s="64">
        <f t="shared" si="17"/>
        <v>850000</v>
      </c>
      <c r="T13" s="64">
        <f t="shared" si="18"/>
        <v>900000</v>
      </c>
      <c r="U13" s="64">
        <f t="shared" si="19"/>
        <v>950000</v>
      </c>
      <c r="V13" s="64">
        <f t="shared" si="20"/>
        <v>1000000</v>
      </c>
      <c r="W13" s="64">
        <f t="shared" si="21"/>
        <v>1050000</v>
      </c>
      <c r="X13" s="64">
        <f t="shared" si="22"/>
        <v>1100000</v>
      </c>
      <c r="Y13" s="64">
        <f t="shared" si="23"/>
        <v>1150000</v>
      </c>
      <c r="Z13" s="64">
        <f t="shared" si="24"/>
        <v>1200000</v>
      </c>
      <c r="AA13" s="64">
        <f t="shared" si="25"/>
        <v>1250000</v>
      </c>
      <c r="AB13" s="64">
        <f t="shared" si="26"/>
        <v>1300000</v>
      </c>
      <c r="AC13" s="64">
        <f t="shared" si="27"/>
        <v>1350000</v>
      </c>
      <c r="AD13" s="64">
        <f t="shared" si="28"/>
        <v>1400000</v>
      </c>
      <c r="AE13" s="64">
        <f t="shared" si="29"/>
        <v>1450000</v>
      </c>
      <c r="AF13" s="64">
        <f t="shared" si="30"/>
        <v>1500000</v>
      </c>
      <c r="AG13" s="64">
        <f t="shared" si="31"/>
        <v>1550000</v>
      </c>
      <c r="AH13" s="64">
        <f t="shared" si="32"/>
        <v>1600000</v>
      </c>
      <c r="AI13" s="64">
        <f t="shared" si="33"/>
        <v>1650000</v>
      </c>
      <c r="AJ13" s="64">
        <f t="shared" si="34"/>
        <v>1700000</v>
      </c>
      <c r="AK13" s="64">
        <f t="shared" si="35"/>
        <v>1750000</v>
      </c>
      <c r="AL13" s="64">
        <f t="shared" si="36"/>
        <v>1800000</v>
      </c>
      <c r="AM13" s="64">
        <f t="shared" si="37"/>
        <v>1850000</v>
      </c>
      <c r="AN13" s="64">
        <f t="shared" si="38"/>
        <v>1900000</v>
      </c>
      <c r="AO13" s="64">
        <f t="shared" si="39"/>
        <v>1950000</v>
      </c>
      <c r="AP13" s="64">
        <f t="shared" si="40"/>
        <v>2000000</v>
      </c>
      <c r="AQ13" s="64">
        <f t="shared" si="41"/>
        <v>2050000</v>
      </c>
      <c r="AR13" s="64">
        <f t="shared" si="42"/>
        <v>2100000</v>
      </c>
      <c r="AS13" s="64">
        <f t="shared" si="43"/>
        <v>2150000</v>
      </c>
      <c r="AT13" s="64">
        <f t="shared" si="44"/>
        <v>2200000</v>
      </c>
      <c r="AU13" s="64">
        <f t="shared" si="45"/>
        <v>2250000</v>
      </c>
      <c r="AV13" s="64">
        <f t="shared" si="46"/>
        <v>2300000</v>
      </c>
      <c r="AW13" s="64">
        <f t="shared" si="47"/>
        <v>2350000</v>
      </c>
      <c r="AX13" s="64">
        <f t="shared" si="48"/>
        <v>2400000</v>
      </c>
      <c r="AY13" s="64">
        <f t="shared" si="49"/>
        <v>2450000</v>
      </c>
      <c r="AZ13" s="64">
        <f t="shared" si="50"/>
        <v>2500000</v>
      </c>
      <c r="BA13" s="64">
        <f t="shared" si="51"/>
        <v>2550000</v>
      </c>
      <c r="BB13" s="64">
        <f t="shared" si="52"/>
        <v>2600000</v>
      </c>
      <c r="BC13" s="64">
        <f t="shared" si="53"/>
        <v>2650000</v>
      </c>
      <c r="BD13" s="64">
        <f t="shared" si="54"/>
        <v>2700000</v>
      </c>
      <c r="BE13" s="64">
        <f t="shared" si="55"/>
        <v>2750000</v>
      </c>
      <c r="BF13" s="64">
        <f t="shared" si="56"/>
        <v>2800000</v>
      </c>
      <c r="BG13" s="64">
        <f t="shared" si="57"/>
        <v>2850000</v>
      </c>
      <c r="BH13" s="64">
        <f t="shared" si="58"/>
        <v>2900000</v>
      </c>
      <c r="BI13" s="64">
        <f t="shared" si="59"/>
        <v>2950000</v>
      </c>
      <c r="BJ13" s="64">
        <f t="shared" si="60"/>
        <v>3000000</v>
      </c>
      <c r="BK13" s="64">
        <f t="shared" si="61"/>
        <v>3050000</v>
      </c>
      <c r="BL13" s="64">
        <f t="shared" si="62"/>
        <v>3100000</v>
      </c>
      <c r="BM13" s="64">
        <f t="shared" si="63"/>
        <v>3150000</v>
      </c>
      <c r="BN13" s="64">
        <f t="shared" si="64"/>
        <v>3200000</v>
      </c>
      <c r="BO13" s="64">
        <f t="shared" si="65"/>
        <v>3250000</v>
      </c>
      <c r="BP13" s="64">
        <f t="shared" si="66"/>
        <v>3300000</v>
      </c>
      <c r="BQ13" s="64">
        <f t="shared" si="67"/>
        <v>3350000</v>
      </c>
      <c r="BR13" s="64">
        <f t="shared" si="68"/>
        <v>3400000</v>
      </c>
      <c r="BS13" s="64">
        <f t="shared" si="69"/>
        <v>3450000</v>
      </c>
      <c r="BT13" s="64">
        <f t="shared" si="70"/>
        <v>3500000</v>
      </c>
      <c r="BU13" s="64">
        <f t="shared" si="71"/>
        <v>3550000</v>
      </c>
      <c r="BV13" s="64">
        <f t="shared" si="72"/>
        <v>3600000</v>
      </c>
      <c r="BW13" s="64">
        <f t="shared" si="73"/>
        <v>3650000</v>
      </c>
      <c r="BX13" s="64">
        <f t="shared" si="74"/>
        <v>3700000</v>
      </c>
      <c r="BY13" s="64">
        <f t="shared" si="75"/>
        <v>3750000</v>
      </c>
      <c r="BZ13" s="64">
        <f t="shared" si="76"/>
        <v>3800000</v>
      </c>
      <c r="CA13" s="64">
        <f t="shared" si="77"/>
        <v>3850000</v>
      </c>
      <c r="CB13" s="64">
        <f t="shared" si="78"/>
        <v>3900000</v>
      </c>
      <c r="CC13" s="64">
        <f t="shared" si="79"/>
        <v>3950000</v>
      </c>
      <c r="CD13" s="64">
        <f t="shared" si="80"/>
        <v>4000000</v>
      </c>
      <c r="CE13" s="64">
        <f t="shared" si="81"/>
        <v>4050000</v>
      </c>
      <c r="CF13" s="64">
        <f t="shared" si="82"/>
        <v>4100000</v>
      </c>
      <c r="CG13" s="64">
        <f t="shared" si="83"/>
        <v>4150000</v>
      </c>
      <c r="CH13" s="64">
        <f t="shared" si="84"/>
        <v>4200000</v>
      </c>
      <c r="CI13" s="64">
        <f t="shared" si="85"/>
        <v>4250000</v>
      </c>
      <c r="CJ13" s="64">
        <f t="shared" si="86"/>
        <v>4300000</v>
      </c>
      <c r="CK13" s="64">
        <f t="shared" si="87"/>
        <v>4350000</v>
      </c>
      <c r="CL13" s="64">
        <f t="shared" si="88"/>
        <v>4400000</v>
      </c>
      <c r="CM13" s="64">
        <f t="shared" si="89"/>
        <v>4450000</v>
      </c>
      <c r="CN13" s="64">
        <f t="shared" si="90"/>
        <v>4500000</v>
      </c>
      <c r="CO13" s="64">
        <f t="shared" si="91"/>
        <v>4550000</v>
      </c>
      <c r="CP13" s="64">
        <f t="shared" si="92"/>
        <v>4600000</v>
      </c>
      <c r="CQ13" s="64">
        <f t="shared" si="93"/>
        <v>4650000</v>
      </c>
      <c r="CR13" s="64">
        <f t="shared" si="94"/>
        <v>4700000</v>
      </c>
      <c r="CS13" s="64">
        <f t="shared" si="95"/>
        <v>4750000</v>
      </c>
      <c r="CT13" s="64">
        <f t="shared" si="96"/>
        <v>4800000</v>
      </c>
      <c r="CU13" s="64">
        <f t="shared" si="97"/>
        <v>4850000</v>
      </c>
      <c r="CV13" s="64">
        <f t="shared" si="98"/>
        <v>4900000</v>
      </c>
      <c r="CW13" s="64">
        <f t="shared" si="99"/>
        <v>4950000</v>
      </c>
      <c r="CZ13" s="65"/>
    </row>
    <row r="14" spans="1:104" x14ac:dyDescent="0.25">
      <c r="A14" s="207"/>
      <c r="B14" s="63" t="s">
        <v>8</v>
      </c>
      <c r="C14" s="64">
        <v>50000</v>
      </c>
      <c r="D14" s="64">
        <f t="shared" si="2"/>
        <v>100000</v>
      </c>
      <c r="E14" s="64">
        <f t="shared" ref="E14" si="100">D14+50000</f>
        <v>150000</v>
      </c>
      <c r="F14" s="64">
        <f t="shared" ref="F14" si="101">E14+50000</f>
        <v>200000</v>
      </c>
      <c r="G14" s="64">
        <f t="shared" ref="G14" si="102">F14+50000</f>
        <v>250000</v>
      </c>
      <c r="H14" s="64">
        <f t="shared" ref="H14" si="103">G14+50000</f>
        <v>300000</v>
      </c>
      <c r="I14" s="64">
        <f t="shared" ref="I14" si="104">H14+50000</f>
        <v>350000</v>
      </c>
      <c r="J14" s="64">
        <f t="shared" ref="J14" si="105">I14+50000</f>
        <v>400000</v>
      </c>
      <c r="K14" s="64">
        <f t="shared" ref="K14" si="106">J14+50000</f>
        <v>450000</v>
      </c>
      <c r="L14" s="64">
        <f t="shared" ref="L14" si="107">K14+50000</f>
        <v>500000</v>
      </c>
      <c r="M14" s="64">
        <f t="shared" ref="M14" si="108">L14+50000</f>
        <v>550000</v>
      </c>
      <c r="N14" s="64">
        <f t="shared" ref="N14" si="109">M14+50000</f>
        <v>600000</v>
      </c>
      <c r="O14" s="64">
        <f t="shared" ref="O14" si="110">N14+50000</f>
        <v>650000</v>
      </c>
      <c r="P14" s="64">
        <f t="shared" ref="P14" si="111">O14+50000</f>
        <v>700000</v>
      </c>
      <c r="Q14" s="64">
        <f t="shared" ref="Q14" si="112">P14+50000</f>
        <v>750000</v>
      </c>
      <c r="R14" s="64">
        <f t="shared" ref="R14" si="113">Q14+50000</f>
        <v>800000</v>
      </c>
      <c r="S14" s="64">
        <f t="shared" ref="S14" si="114">R14+50000</f>
        <v>850000</v>
      </c>
      <c r="T14" s="64">
        <f t="shared" ref="T14" si="115">S14+50000</f>
        <v>900000</v>
      </c>
      <c r="U14" s="64">
        <f t="shared" ref="U14" si="116">T14+50000</f>
        <v>950000</v>
      </c>
      <c r="V14" s="64">
        <f t="shared" ref="V14" si="117">U14+50000</f>
        <v>1000000</v>
      </c>
      <c r="W14" s="64">
        <f t="shared" ref="W14" si="118">V14+50000</f>
        <v>1050000</v>
      </c>
      <c r="X14" s="64">
        <f t="shared" ref="X14" si="119">W14+50000</f>
        <v>1100000</v>
      </c>
      <c r="Y14" s="64">
        <f t="shared" ref="Y14" si="120">X14+50000</f>
        <v>1150000</v>
      </c>
      <c r="Z14" s="64">
        <f t="shared" ref="Z14" si="121">Y14+50000</f>
        <v>1200000</v>
      </c>
      <c r="AA14" s="64">
        <f t="shared" ref="AA14" si="122">Z14+50000</f>
        <v>1250000</v>
      </c>
      <c r="AB14" s="64">
        <f t="shared" ref="AB14" si="123">AA14+50000</f>
        <v>1300000</v>
      </c>
      <c r="AC14" s="64">
        <f t="shared" ref="AC14" si="124">AB14+50000</f>
        <v>1350000</v>
      </c>
      <c r="AD14" s="64">
        <f t="shared" ref="AD14" si="125">AC14+50000</f>
        <v>1400000</v>
      </c>
      <c r="AE14" s="64">
        <f t="shared" ref="AE14" si="126">AD14+50000</f>
        <v>1450000</v>
      </c>
      <c r="AF14" s="64">
        <f t="shared" ref="AF14" si="127">AE14+50000</f>
        <v>1500000</v>
      </c>
      <c r="AG14" s="64">
        <f t="shared" ref="AG14" si="128">AF14+50000</f>
        <v>1550000</v>
      </c>
      <c r="AH14" s="64">
        <f t="shared" ref="AH14" si="129">AG14+50000</f>
        <v>1600000</v>
      </c>
      <c r="AI14" s="64">
        <f t="shared" ref="AI14" si="130">AH14+50000</f>
        <v>1650000</v>
      </c>
      <c r="AJ14" s="64">
        <f t="shared" ref="AJ14" si="131">AI14+50000</f>
        <v>1700000</v>
      </c>
      <c r="AK14" s="64">
        <f t="shared" ref="AK14" si="132">AJ14+50000</f>
        <v>1750000</v>
      </c>
      <c r="AL14" s="64">
        <f t="shared" ref="AL14" si="133">AK14+50000</f>
        <v>1800000</v>
      </c>
      <c r="AM14" s="64">
        <f t="shared" ref="AM14" si="134">AL14+50000</f>
        <v>1850000</v>
      </c>
      <c r="AN14" s="64">
        <f t="shared" ref="AN14" si="135">AM14+50000</f>
        <v>1900000</v>
      </c>
      <c r="AO14" s="64">
        <f t="shared" ref="AO14" si="136">AN14+50000</f>
        <v>1950000</v>
      </c>
      <c r="AP14" s="64">
        <f t="shared" ref="AP14" si="137">AO14+50000</f>
        <v>2000000</v>
      </c>
      <c r="AQ14" s="64">
        <f t="shared" ref="AQ14" si="138">AP14+50000</f>
        <v>2050000</v>
      </c>
      <c r="AR14" s="64">
        <f t="shared" ref="AR14" si="139">AQ14+50000</f>
        <v>2100000</v>
      </c>
      <c r="AS14" s="64">
        <f t="shared" ref="AS14" si="140">AR14+50000</f>
        <v>2150000</v>
      </c>
      <c r="AT14" s="64">
        <f t="shared" ref="AT14" si="141">AS14+50000</f>
        <v>2200000</v>
      </c>
      <c r="AU14" s="64">
        <f t="shared" ref="AU14" si="142">AT14+50000</f>
        <v>2250000</v>
      </c>
      <c r="AV14" s="64">
        <f t="shared" ref="AV14" si="143">AU14+50000</f>
        <v>2300000</v>
      </c>
      <c r="AW14" s="64">
        <f t="shared" ref="AW14" si="144">AV14+50000</f>
        <v>2350000</v>
      </c>
      <c r="AX14" s="64">
        <f t="shared" ref="AX14" si="145">AW14+50000</f>
        <v>2400000</v>
      </c>
      <c r="AY14" s="64">
        <f t="shared" ref="AY14" si="146">AX14+50000</f>
        <v>2450000</v>
      </c>
      <c r="AZ14" s="64">
        <f t="shared" ref="AZ14" si="147">AY14+50000</f>
        <v>2500000</v>
      </c>
      <c r="BA14" s="64">
        <f t="shared" ref="BA14" si="148">AZ14+50000</f>
        <v>2550000</v>
      </c>
      <c r="BB14" s="64">
        <f t="shared" ref="BB14" si="149">BA14+50000</f>
        <v>2600000</v>
      </c>
      <c r="BC14" s="64">
        <f t="shared" ref="BC14" si="150">BB14+50000</f>
        <v>2650000</v>
      </c>
      <c r="BD14" s="64">
        <f t="shared" ref="BD14" si="151">BC14+50000</f>
        <v>2700000</v>
      </c>
      <c r="BE14" s="64">
        <f t="shared" ref="BE14" si="152">BD14+50000</f>
        <v>2750000</v>
      </c>
      <c r="BF14" s="64">
        <f t="shared" ref="BF14" si="153">BE14+50000</f>
        <v>2800000</v>
      </c>
      <c r="BG14" s="64">
        <f t="shared" ref="BG14" si="154">BF14+50000</f>
        <v>2850000</v>
      </c>
      <c r="BH14" s="64">
        <f t="shared" ref="BH14" si="155">BG14+50000</f>
        <v>2900000</v>
      </c>
      <c r="BI14" s="64">
        <f t="shared" ref="BI14" si="156">BH14+50000</f>
        <v>2950000</v>
      </c>
      <c r="BJ14" s="64">
        <f t="shared" ref="BJ14" si="157">BI14+50000</f>
        <v>3000000</v>
      </c>
      <c r="BK14" s="64">
        <f t="shared" ref="BK14" si="158">BJ14+50000</f>
        <v>3050000</v>
      </c>
      <c r="BL14" s="64">
        <f t="shared" ref="BL14" si="159">BK14+50000</f>
        <v>3100000</v>
      </c>
      <c r="BM14" s="64">
        <f t="shared" ref="BM14" si="160">BL14+50000</f>
        <v>3150000</v>
      </c>
      <c r="BN14" s="64">
        <f t="shared" ref="BN14" si="161">BM14+50000</f>
        <v>3200000</v>
      </c>
      <c r="BO14" s="64">
        <f t="shared" ref="BO14" si="162">BN14+50000</f>
        <v>3250000</v>
      </c>
      <c r="BP14" s="64">
        <f t="shared" ref="BP14" si="163">BO14+50000</f>
        <v>3300000</v>
      </c>
      <c r="BQ14" s="64">
        <f t="shared" ref="BQ14" si="164">BP14+50000</f>
        <v>3350000</v>
      </c>
      <c r="BR14" s="64">
        <f t="shared" ref="BR14" si="165">BQ14+50000</f>
        <v>3400000</v>
      </c>
      <c r="BS14" s="64">
        <f t="shared" ref="BS14" si="166">BR14+50000</f>
        <v>3450000</v>
      </c>
      <c r="BT14" s="64">
        <f t="shared" ref="BT14" si="167">BS14+50000</f>
        <v>3500000</v>
      </c>
      <c r="BU14" s="64">
        <f t="shared" ref="BU14" si="168">BT14+50000</f>
        <v>3550000</v>
      </c>
      <c r="BV14" s="64">
        <f t="shared" ref="BV14" si="169">BU14+50000</f>
        <v>3600000</v>
      </c>
      <c r="BW14" s="64">
        <f t="shared" ref="BW14" si="170">BV14+50000</f>
        <v>3650000</v>
      </c>
      <c r="BX14" s="64">
        <f t="shared" ref="BX14" si="171">BW14+50000</f>
        <v>3700000</v>
      </c>
      <c r="BY14" s="64">
        <f t="shared" ref="BY14" si="172">BX14+50000</f>
        <v>3750000</v>
      </c>
      <c r="BZ14" s="64">
        <f t="shared" ref="BZ14" si="173">BY14+50000</f>
        <v>3800000</v>
      </c>
      <c r="CA14" s="64">
        <f t="shared" ref="CA14" si="174">BZ14+50000</f>
        <v>3850000</v>
      </c>
      <c r="CB14" s="64">
        <f t="shared" ref="CB14" si="175">CA14+50000</f>
        <v>3900000</v>
      </c>
      <c r="CC14" s="64">
        <f t="shared" ref="CC14" si="176">CB14+50000</f>
        <v>3950000</v>
      </c>
      <c r="CD14" s="64">
        <f t="shared" ref="CD14" si="177">CC14+50000</f>
        <v>4000000</v>
      </c>
      <c r="CE14" s="64">
        <f t="shared" ref="CE14" si="178">CD14+50000</f>
        <v>4050000</v>
      </c>
      <c r="CF14" s="64">
        <f t="shared" ref="CF14" si="179">CE14+50000</f>
        <v>4100000</v>
      </c>
      <c r="CG14" s="64">
        <f t="shared" ref="CG14" si="180">CF14+50000</f>
        <v>4150000</v>
      </c>
      <c r="CH14" s="64">
        <f t="shared" ref="CH14" si="181">CG14+50000</f>
        <v>4200000</v>
      </c>
      <c r="CI14" s="64">
        <f t="shared" ref="CI14" si="182">CH14+50000</f>
        <v>4250000</v>
      </c>
      <c r="CJ14" s="64">
        <f t="shared" ref="CJ14" si="183">CI14+50000</f>
        <v>4300000</v>
      </c>
      <c r="CK14" s="64">
        <f t="shared" ref="CK14" si="184">CJ14+50000</f>
        <v>4350000</v>
      </c>
      <c r="CL14" s="64">
        <f t="shared" ref="CL14" si="185">CK14+50000</f>
        <v>4400000</v>
      </c>
      <c r="CM14" s="64">
        <f t="shared" ref="CM14" si="186">CL14+50000</f>
        <v>4450000</v>
      </c>
      <c r="CN14" s="64">
        <f t="shared" ref="CN14" si="187">CM14+50000</f>
        <v>4500000</v>
      </c>
      <c r="CO14" s="64">
        <f t="shared" ref="CO14" si="188">CN14+50000</f>
        <v>4550000</v>
      </c>
      <c r="CP14" s="64">
        <f t="shared" ref="CP14" si="189">CO14+50000</f>
        <v>4600000</v>
      </c>
      <c r="CQ14" s="64">
        <f t="shared" ref="CQ14" si="190">CP14+50000</f>
        <v>4650000</v>
      </c>
      <c r="CR14" s="64">
        <f t="shared" ref="CR14" si="191">CQ14+50000</f>
        <v>4700000</v>
      </c>
      <c r="CS14" s="64">
        <f t="shared" ref="CS14" si="192">CR14+50000</f>
        <v>4750000</v>
      </c>
      <c r="CT14" s="64">
        <f t="shared" ref="CT14" si="193">CS14+50000</f>
        <v>4800000</v>
      </c>
      <c r="CU14" s="64">
        <f t="shared" ref="CU14" si="194">CT14+50000</f>
        <v>4850000</v>
      </c>
      <c r="CV14" s="64">
        <f t="shared" ref="CV14" si="195">CU14+50000</f>
        <v>4900000</v>
      </c>
      <c r="CW14" s="64">
        <f t="shared" ref="CW14" si="196">CV14+50000</f>
        <v>4950000</v>
      </c>
    </row>
    <row r="15" spans="1:104" x14ac:dyDescent="0.25">
      <c r="A15" s="207"/>
      <c r="B15" s="63" t="s">
        <v>9</v>
      </c>
      <c r="C15" s="64">
        <f t="shared" ref="C15" si="197">C10</f>
        <v>50000</v>
      </c>
      <c r="D15" s="64">
        <f t="shared" ref="D15:BO15" si="198">D10</f>
        <v>100000</v>
      </c>
      <c r="E15" s="64">
        <f t="shared" si="198"/>
        <v>150000</v>
      </c>
      <c r="F15" s="64">
        <f t="shared" si="198"/>
        <v>200000</v>
      </c>
      <c r="G15" s="64">
        <f t="shared" si="198"/>
        <v>250000</v>
      </c>
      <c r="H15" s="64">
        <f t="shared" si="198"/>
        <v>300000</v>
      </c>
      <c r="I15" s="64">
        <f t="shared" si="198"/>
        <v>350000</v>
      </c>
      <c r="J15" s="64">
        <f t="shared" si="198"/>
        <v>400000</v>
      </c>
      <c r="K15" s="64">
        <f t="shared" si="198"/>
        <v>450000</v>
      </c>
      <c r="L15" s="64">
        <f t="shared" si="198"/>
        <v>500000</v>
      </c>
      <c r="M15" s="64">
        <f t="shared" si="198"/>
        <v>550000</v>
      </c>
      <c r="N15" s="64">
        <f t="shared" si="198"/>
        <v>600000</v>
      </c>
      <c r="O15" s="64">
        <f t="shared" si="198"/>
        <v>650000</v>
      </c>
      <c r="P15" s="64">
        <f t="shared" si="198"/>
        <v>700000</v>
      </c>
      <c r="Q15" s="64">
        <f t="shared" si="198"/>
        <v>750000</v>
      </c>
      <c r="R15" s="64">
        <f t="shared" si="198"/>
        <v>800000</v>
      </c>
      <c r="S15" s="64">
        <f t="shared" si="198"/>
        <v>850000</v>
      </c>
      <c r="T15" s="64">
        <f t="shared" si="198"/>
        <v>900000</v>
      </c>
      <c r="U15" s="64">
        <f t="shared" si="198"/>
        <v>950000</v>
      </c>
      <c r="V15" s="64">
        <f t="shared" si="198"/>
        <v>1000000</v>
      </c>
      <c r="W15" s="64">
        <f t="shared" si="198"/>
        <v>1050000</v>
      </c>
      <c r="X15" s="64">
        <f t="shared" si="198"/>
        <v>1100000</v>
      </c>
      <c r="Y15" s="64">
        <f t="shared" si="198"/>
        <v>1150000</v>
      </c>
      <c r="Z15" s="64">
        <f t="shared" si="198"/>
        <v>1200000</v>
      </c>
      <c r="AA15" s="64">
        <f t="shared" si="198"/>
        <v>1250000</v>
      </c>
      <c r="AB15" s="64">
        <f t="shared" si="198"/>
        <v>1300000</v>
      </c>
      <c r="AC15" s="64">
        <f t="shared" si="198"/>
        <v>1350000</v>
      </c>
      <c r="AD15" s="64">
        <f t="shared" si="198"/>
        <v>1400000</v>
      </c>
      <c r="AE15" s="64">
        <f t="shared" si="198"/>
        <v>1450000</v>
      </c>
      <c r="AF15" s="64">
        <f t="shared" si="198"/>
        <v>1500000</v>
      </c>
      <c r="AG15" s="64">
        <f t="shared" si="198"/>
        <v>1550000</v>
      </c>
      <c r="AH15" s="64">
        <f t="shared" si="198"/>
        <v>1600000</v>
      </c>
      <c r="AI15" s="64">
        <f t="shared" si="198"/>
        <v>1650000</v>
      </c>
      <c r="AJ15" s="64">
        <f t="shared" si="198"/>
        <v>1700000</v>
      </c>
      <c r="AK15" s="64">
        <f t="shared" si="198"/>
        <v>1750000</v>
      </c>
      <c r="AL15" s="64">
        <f t="shared" si="198"/>
        <v>1800000</v>
      </c>
      <c r="AM15" s="64">
        <f t="shared" si="198"/>
        <v>1850000</v>
      </c>
      <c r="AN15" s="64">
        <f t="shared" si="198"/>
        <v>1900000</v>
      </c>
      <c r="AO15" s="64">
        <f t="shared" si="198"/>
        <v>1950000</v>
      </c>
      <c r="AP15" s="64">
        <f t="shared" si="198"/>
        <v>2000000</v>
      </c>
      <c r="AQ15" s="64">
        <f t="shared" si="198"/>
        <v>2050000</v>
      </c>
      <c r="AR15" s="64">
        <f t="shared" si="198"/>
        <v>2100000</v>
      </c>
      <c r="AS15" s="64">
        <f t="shared" si="198"/>
        <v>2150000</v>
      </c>
      <c r="AT15" s="64">
        <f t="shared" si="198"/>
        <v>2200000</v>
      </c>
      <c r="AU15" s="64">
        <f t="shared" si="198"/>
        <v>2250000</v>
      </c>
      <c r="AV15" s="64">
        <f t="shared" si="198"/>
        <v>2300000</v>
      </c>
      <c r="AW15" s="64">
        <f t="shared" si="198"/>
        <v>2350000</v>
      </c>
      <c r="AX15" s="64">
        <f t="shared" si="198"/>
        <v>2400000</v>
      </c>
      <c r="AY15" s="64">
        <f t="shared" si="198"/>
        <v>2450000</v>
      </c>
      <c r="AZ15" s="64">
        <f t="shared" si="198"/>
        <v>2500000</v>
      </c>
      <c r="BA15" s="64">
        <f t="shared" si="198"/>
        <v>2550000</v>
      </c>
      <c r="BB15" s="64">
        <f t="shared" si="198"/>
        <v>2600000</v>
      </c>
      <c r="BC15" s="64">
        <f t="shared" si="198"/>
        <v>2650000</v>
      </c>
      <c r="BD15" s="64">
        <f t="shared" si="198"/>
        <v>2700000</v>
      </c>
      <c r="BE15" s="64">
        <f t="shared" si="198"/>
        <v>2750000</v>
      </c>
      <c r="BF15" s="64">
        <f t="shared" si="198"/>
        <v>2800000</v>
      </c>
      <c r="BG15" s="64">
        <f t="shared" si="198"/>
        <v>2850000</v>
      </c>
      <c r="BH15" s="64">
        <f t="shared" si="198"/>
        <v>2900000</v>
      </c>
      <c r="BI15" s="64">
        <f t="shared" si="198"/>
        <v>2950000</v>
      </c>
      <c r="BJ15" s="64">
        <f t="shared" si="198"/>
        <v>3000000</v>
      </c>
      <c r="BK15" s="64">
        <f t="shared" si="198"/>
        <v>3050000</v>
      </c>
      <c r="BL15" s="64">
        <f t="shared" si="198"/>
        <v>3100000</v>
      </c>
      <c r="BM15" s="64">
        <f t="shared" si="198"/>
        <v>3150000</v>
      </c>
      <c r="BN15" s="64">
        <f t="shared" si="198"/>
        <v>3200000</v>
      </c>
      <c r="BO15" s="64">
        <f t="shared" si="198"/>
        <v>3250000</v>
      </c>
      <c r="BP15" s="64">
        <f t="shared" ref="BP15:CW15" si="199">BP10</f>
        <v>3300000</v>
      </c>
      <c r="BQ15" s="64">
        <f t="shared" si="199"/>
        <v>3350000</v>
      </c>
      <c r="BR15" s="64">
        <f t="shared" si="199"/>
        <v>3400000</v>
      </c>
      <c r="BS15" s="64">
        <f t="shared" si="199"/>
        <v>3450000</v>
      </c>
      <c r="BT15" s="64">
        <f t="shared" si="199"/>
        <v>3500000</v>
      </c>
      <c r="BU15" s="64">
        <f t="shared" si="199"/>
        <v>3550000</v>
      </c>
      <c r="BV15" s="64">
        <f t="shared" si="199"/>
        <v>3600000</v>
      </c>
      <c r="BW15" s="64">
        <f t="shared" si="199"/>
        <v>3650000</v>
      </c>
      <c r="BX15" s="64">
        <f t="shared" si="199"/>
        <v>3700000</v>
      </c>
      <c r="BY15" s="64">
        <f t="shared" si="199"/>
        <v>3750000</v>
      </c>
      <c r="BZ15" s="64">
        <f t="shared" si="199"/>
        <v>3800000</v>
      </c>
      <c r="CA15" s="64">
        <f t="shared" si="199"/>
        <v>3850000</v>
      </c>
      <c r="CB15" s="64">
        <f t="shared" si="199"/>
        <v>3900000</v>
      </c>
      <c r="CC15" s="64">
        <f t="shared" si="199"/>
        <v>3950000</v>
      </c>
      <c r="CD15" s="64">
        <f t="shared" si="199"/>
        <v>4000000</v>
      </c>
      <c r="CE15" s="64">
        <f t="shared" si="199"/>
        <v>4050000</v>
      </c>
      <c r="CF15" s="64">
        <f t="shared" si="199"/>
        <v>4100000</v>
      </c>
      <c r="CG15" s="64">
        <f t="shared" si="199"/>
        <v>4150000</v>
      </c>
      <c r="CH15" s="64">
        <f t="shared" si="199"/>
        <v>4200000</v>
      </c>
      <c r="CI15" s="64">
        <f t="shared" si="199"/>
        <v>4250000</v>
      </c>
      <c r="CJ15" s="64">
        <f t="shared" si="199"/>
        <v>4300000</v>
      </c>
      <c r="CK15" s="64">
        <f t="shared" si="199"/>
        <v>4350000</v>
      </c>
      <c r="CL15" s="64">
        <f t="shared" si="199"/>
        <v>4400000</v>
      </c>
      <c r="CM15" s="64">
        <f t="shared" si="199"/>
        <v>4450000</v>
      </c>
      <c r="CN15" s="64">
        <f t="shared" si="199"/>
        <v>4500000</v>
      </c>
      <c r="CO15" s="64">
        <f t="shared" si="199"/>
        <v>4550000</v>
      </c>
      <c r="CP15" s="64">
        <f t="shared" si="199"/>
        <v>4600000</v>
      </c>
      <c r="CQ15" s="64">
        <f t="shared" si="199"/>
        <v>4650000</v>
      </c>
      <c r="CR15" s="64">
        <f t="shared" si="199"/>
        <v>4700000</v>
      </c>
      <c r="CS15" s="64">
        <f t="shared" si="199"/>
        <v>4750000</v>
      </c>
      <c r="CT15" s="64">
        <f t="shared" si="199"/>
        <v>4800000</v>
      </c>
      <c r="CU15" s="64">
        <f t="shared" si="199"/>
        <v>4850000</v>
      </c>
      <c r="CV15" s="64">
        <f t="shared" si="199"/>
        <v>4900000</v>
      </c>
      <c r="CW15" s="64">
        <f t="shared" si="199"/>
        <v>4950000</v>
      </c>
    </row>
    <row r="16" spans="1:104" x14ac:dyDescent="0.25">
      <c r="A16" s="207"/>
      <c r="B16" s="63" t="s">
        <v>21</v>
      </c>
      <c r="C16" s="64">
        <f>C10</f>
        <v>50000</v>
      </c>
      <c r="D16" s="64">
        <f t="shared" ref="D16:BO16" si="200">D10</f>
        <v>100000</v>
      </c>
      <c r="E16" s="64">
        <f t="shared" si="200"/>
        <v>150000</v>
      </c>
      <c r="F16" s="64">
        <f t="shared" si="200"/>
        <v>200000</v>
      </c>
      <c r="G16" s="64">
        <f t="shared" si="200"/>
        <v>250000</v>
      </c>
      <c r="H16" s="64">
        <f t="shared" si="200"/>
        <v>300000</v>
      </c>
      <c r="I16" s="64">
        <f t="shared" si="200"/>
        <v>350000</v>
      </c>
      <c r="J16" s="64">
        <f t="shared" si="200"/>
        <v>400000</v>
      </c>
      <c r="K16" s="64">
        <f t="shared" si="200"/>
        <v>450000</v>
      </c>
      <c r="L16" s="64">
        <f t="shared" si="200"/>
        <v>500000</v>
      </c>
      <c r="M16" s="64">
        <f t="shared" si="200"/>
        <v>550000</v>
      </c>
      <c r="N16" s="64">
        <f t="shared" si="200"/>
        <v>600000</v>
      </c>
      <c r="O16" s="64">
        <f t="shared" si="200"/>
        <v>650000</v>
      </c>
      <c r="P16" s="64">
        <f t="shared" si="200"/>
        <v>700000</v>
      </c>
      <c r="Q16" s="64">
        <f t="shared" si="200"/>
        <v>750000</v>
      </c>
      <c r="R16" s="64">
        <f t="shared" si="200"/>
        <v>800000</v>
      </c>
      <c r="S16" s="64">
        <f t="shared" si="200"/>
        <v>850000</v>
      </c>
      <c r="T16" s="64">
        <f t="shared" si="200"/>
        <v>900000</v>
      </c>
      <c r="U16" s="64">
        <f t="shared" si="200"/>
        <v>950000</v>
      </c>
      <c r="V16" s="64">
        <f t="shared" si="200"/>
        <v>1000000</v>
      </c>
      <c r="W16" s="64">
        <f t="shared" si="200"/>
        <v>1050000</v>
      </c>
      <c r="X16" s="64">
        <f t="shared" si="200"/>
        <v>1100000</v>
      </c>
      <c r="Y16" s="64">
        <f t="shared" si="200"/>
        <v>1150000</v>
      </c>
      <c r="Z16" s="64">
        <f t="shared" si="200"/>
        <v>1200000</v>
      </c>
      <c r="AA16" s="64">
        <f t="shared" si="200"/>
        <v>1250000</v>
      </c>
      <c r="AB16" s="64">
        <f t="shared" si="200"/>
        <v>1300000</v>
      </c>
      <c r="AC16" s="64">
        <f t="shared" si="200"/>
        <v>1350000</v>
      </c>
      <c r="AD16" s="64">
        <f t="shared" si="200"/>
        <v>1400000</v>
      </c>
      <c r="AE16" s="64">
        <f t="shared" si="200"/>
        <v>1450000</v>
      </c>
      <c r="AF16" s="64">
        <f t="shared" si="200"/>
        <v>1500000</v>
      </c>
      <c r="AG16" s="64">
        <f t="shared" si="200"/>
        <v>1550000</v>
      </c>
      <c r="AH16" s="64">
        <f t="shared" si="200"/>
        <v>1600000</v>
      </c>
      <c r="AI16" s="64">
        <f t="shared" si="200"/>
        <v>1650000</v>
      </c>
      <c r="AJ16" s="64">
        <f t="shared" si="200"/>
        <v>1700000</v>
      </c>
      <c r="AK16" s="64">
        <f t="shared" si="200"/>
        <v>1750000</v>
      </c>
      <c r="AL16" s="64">
        <f t="shared" si="200"/>
        <v>1800000</v>
      </c>
      <c r="AM16" s="64">
        <f t="shared" si="200"/>
        <v>1850000</v>
      </c>
      <c r="AN16" s="64">
        <f t="shared" si="200"/>
        <v>1900000</v>
      </c>
      <c r="AO16" s="64">
        <f t="shared" si="200"/>
        <v>1950000</v>
      </c>
      <c r="AP16" s="64">
        <f t="shared" si="200"/>
        <v>2000000</v>
      </c>
      <c r="AQ16" s="64">
        <f t="shared" si="200"/>
        <v>2050000</v>
      </c>
      <c r="AR16" s="64">
        <f t="shared" si="200"/>
        <v>2100000</v>
      </c>
      <c r="AS16" s="64">
        <f t="shared" si="200"/>
        <v>2150000</v>
      </c>
      <c r="AT16" s="64">
        <f t="shared" si="200"/>
        <v>2200000</v>
      </c>
      <c r="AU16" s="64">
        <f t="shared" si="200"/>
        <v>2250000</v>
      </c>
      <c r="AV16" s="64">
        <f t="shared" si="200"/>
        <v>2300000</v>
      </c>
      <c r="AW16" s="64">
        <f t="shared" si="200"/>
        <v>2350000</v>
      </c>
      <c r="AX16" s="64">
        <f t="shared" si="200"/>
        <v>2400000</v>
      </c>
      <c r="AY16" s="64">
        <f t="shared" si="200"/>
        <v>2450000</v>
      </c>
      <c r="AZ16" s="64">
        <f t="shared" si="200"/>
        <v>2500000</v>
      </c>
      <c r="BA16" s="64">
        <f t="shared" si="200"/>
        <v>2550000</v>
      </c>
      <c r="BB16" s="64">
        <f t="shared" si="200"/>
        <v>2600000</v>
      </c>
      <c r="BC16" s="64">
        <f t="shared" si="200"/>
        <v>2650000</v>
      </c>
      <c r="BD16" s="64">
        <f t="shared" si="200"/>
        <v>2700000</v>
      </c>
      <c r="BE16" s="64">
        <f t="shared" si="200"/>
        <v>2750000</v>
      </c>
      <c r="BF16" s="64">
        <f t="shared" si="200"/>
        <v>2800000</v>
      </c>
      <c r="BG16" s="64">
        <f t="shared" si="200"/>
        <v>2850000</v>
      </c>
      <c r="BH16" s="64">
        <f t="shared" si="200"/>
        <v>2900000</v>
      </c>
      <c r="BI16" s="64">
        <f t="shared" si="200"/>
        <v>2950000</v>
      </c>
      <c r="BJ16" s="64">
        <f t="shared" si="200"/>
        <v>3000000</v>
      </c>
      <c r="BK16" s="64">
        <f t="shared" si="200"/>
        <v>3050000</v>
      </c>
      <c r="BL16" s="64">
        <f t="shared" si="200"/>
        <v>3100000</v>
      </c>
      <c r="BM16" s="64">
        <f t="shared" si="200"/>
        <v>3150000</v>
      </c>
      <c r="BN16" s="64">
        <f t="shared" si="200"/>
        <v>3200000</v>
      </c>
      <c r="BO16" s="64">
        <f t="shared" si="200"/>
        <v>3250000</v>
      </c>
      <c r="BP16" s="64">
        <f t="shared" ref="BP16:CW16" si="201">BP10</f>
        <v>3300000</v>
      </c>
      <c r="BQ16" s="64">
        <f t="shared" si="201"/>
        <v>3350000</v>
      </c>
      <c r="BR16" s="64">
        <f t="shared" si="201"/>
        <v>3400000</v>
      </c>
      <c r="BS16" s="64">
        <f t="shared" si="201"/>
        <v>3450000</v>
      </c>
      <c r="BT16" s="64">
        <f t="shared" si="201"/>
        <v>3500000</v>
      </c>
      <c r="BU16" s="64">
        <f t="shared" si="201"/>
        <v>3550000</v>
      </c>
      <c r="BV16" s="64">
        <f t="shared" si="201"/>
        <v>3600000</v>
      </c>
      <c r="BW16" s="64">
        <f t="shared" si="201"/>
        <v>3650000</v>
      </c>
      <c r="BX16" s="64">
        <f t="shared" si="201"/>
        <v>3700000</v>
      </c>
      <c r="BY16" s="64">
        <f t="shared" si="201"/>
        <v>3750000</v>
      </c>
      <c r="BZ16" s="64">
        <f t="shared" si="201"/>
        <v>3800000</v>
      </c>
      <c r="CA16" s="64">
        <f t="shared" si="201"/>
        <v>3850000</v>
      </c>
      <c r="CB16" s="64">
        <f t="shared" si="201"/>
        <v>3900000</v>
      </c>
      <c r="CC16" s="64">
        <f t="shared" si="201"/>
        <v>3950000</v>
      </c>
      <c r="CD16" s="64">
        <f t="shared" si="201"/>
        <v>4000000</v>
      </c>
      <c r="CE16" s="64">
        <f t="shared" si="201"/>
        <v>4050000</v>
      </c>
      <c r="CF16" s="64">
        <f t="shared" si="201"/>
        <v>4100000</v>
      </c>
      <c r="CG16" s="64">
        <f t="shared" si="201"/>
        <v>4150000</v>
      </c>
      <c r="CH16" s="64">
        <f t="shared" si="201"/>
        <v>4200000</v>
      </c>
      <c r="CI16" s="64">
        <f t="shared" si="201"/>
        <v>4250000</v>
      </c>
      <c r="CJ16" s="64">
        <f t="shared" si="201"/>
        <v>4300000</v>
      </c>
      <c r="CK16" s="64">
        <f t="shared" si="201"/>
        <v>4350000</v>
      </c>
      <c r="CL16" s="64">
        <f t="shared" si="201"/>
        <v>4400000</v>
      </c>
      <c r="CM16" s="64">
        <f t="shared" si="201"/>
        <v>4450000</v>
      </c>
      <c r="CN16" s="64">
        <f t="shared" si="201"/>
        <v>4500000</v>
      </c>
      <c r="CO16" s="64">
        <f t="shared" si="201"/>
        <v>4550000</v>
      </c>
      <c r="CP16" s="64">
        <f t="shared" si="201"/>
        <v>4600000</v>
      </c>
      <c r="CQ16" s="64">
        <f t="shared" si="201"/>
        <v>4650000</v>
      </c>
      <c r="CR16" s="64">
        <f t="shared" si="201"/>
        <v>4700000</v>
      </c>
      <c r="CS16" s="64">
        <f t="shared" si="201"/>
        <v>4750000</v>
      </c>
      <c r="CT16" s="64">
        <f t="shared" si="201"/>
        <v>4800000</v>
      </c>
      <c r="CU16" s="64">
        <f t="shared" si="201"/>
        <v>4850000</v>
      </c>
      <c r="CV16" s="64">
        <f t="shared" si="201"/>
        <v>4900000</v>
      </c>
      <c r="CW16" s="64">
        <f t="shared" si="201"/>
        <v>4950000</v>
      </c>
    </row>
    <row r="17" spans="1:101" x14ac:dyDescent="0.25">
      <c r="A17" s="66"/>
      <c r="B17" s="63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</row>
    <row r="18" spans="1:101" x14ac:dyDescent="0.25">
      <c r="A18" s="66"/>
      <c r="B18" s="63" t="s">
        <v>52</v>
      </c>
      <c r="C18" s="67">
        <f t="shared" ref="C18:AH18" si="202">IF(C$10&lt;=prima_fascia,(C$10*$B$2),IF(C$10&lt;=seconda_fascia,((prima_fascia*$B$2)+(C$10-prima_fascia)*(($C$2*-(0.03+10/POWER(C$10-prima_fascia,0.4)))*0.26+$C$2)),IF(C$10&lt;=terza_fascia,((prima_fascia*$B$2)+(seconda_fascia-prima_fascia)*(($C$2*-(0.03+10/POWER((seconda_fascia-prima_fascia),0.4)))*0.26+$C$2)+(C$10-seconda_fascia)*(($D$2*-(0.03+10/POWER((C$10-seconda_fascia),0.4)))+$D$2)),(prima_fascia*$B$2)+(seconda_fascia-prima_fascia)*(($C$2*-(0.03+10/POWER((seconda_fascia-prima_fascia),0.4)))*0.26+$C$2)+(terza_fascia-seconda_fascia)*(($D$2*-(0.03+10/POWER((terza_fascia-seconda_fascia),0.4)))+$D$2)+(C$10-terza_fascia)*$E$2)))</f>
        <v>2500</v>
      </c>
      <c r="D18" s="67">
        <f t="shared" si="202"/>
        <v>5000</v>
      </c>
      <c r="E18" s="67">
        <f t="shared" si="202"/>
        <v>7394.7319857997618</v>
      </c>
      <c r="F18" s="67">
        <f t="shared" si="202"/>
        <v>9831</v>
      </c>
      <c r="G18" s="67">
        <f t="shared" si="202"/>
        <v>12275.694814918646</v>
      </c>
      <c r="H18" s="67">
        <f t="shared" si="202"/>
        <v>14724.956846353649</v>
      </c>
      <c r="I18" s="67">
        <f t="shared" si="202"/>
        <v>17177.227925974577</v>
      </c>
      <c r="J18" s="67">
        <f t="shared" si="202"/>
        <v>19631.686334158869</v>
      </c>
      <c r="K18" s="67">
        <f t="shared" si="202"/>
        <v>22087.833381520632</v>
      </c>
      <c r="L18" s="67">
        <f t="shared" si="202"/>
        <v>24545.338427700772</v>
      </c>
      <c r="M18" s="67">
        <f t="shared" si="202"/>
        <v>25592.89993885416</v>
      </c>
      <c r="N18" s="67">
        <f t="shared" si="202"/>
        <v>26720.338427700772</v>
      </c>
      <c r="O18" s="67">
        <f t="shared" si="202"/>
        <v>27863.982302544326</v>
      </c>
      <c r="P18" s="67">
        <f t="shared" si="202"/>
        <v>29016.409286073173</v>
      </c>
      <c r="Q18" s="67">
        <f t="shared" si="202"/>
        <v>30174.622900728806</v>
      </c>
      <c r="R18" s="67">
        <f t="shared" si="202"/>
        <v>31337.042916467832</v>
      </c>
      <c r="S18" s="67">
        <f t="shared" si="202"/>
        <v>32502.710315240442</v>
      </c>
      <c r="T18" s="67">
        <f t="shared" si="202"/>
        <v>33670.989250202256</v>
      </c>
      <c r="U18" s="67">
        <f t="shared" si="202"/>
        <v>34841.431491631811</v>
      </c>
      <c r="V18" s="67">
        <f t="shared" si="202"/>
        <v>36013.706476599829</v>
      </c>
      <c r="W18" s="67">
        <f t="shared" si="202"/>
        <v>36638.706476599829</v>
      </c>
      <c r="X18" s="67">
        <f t="shared" si="202"/>
        <v>37263.706476599829</v>
      </c>
      <c r="Y18" s="67">
        <f t="shared" si="202"/>
        <v>37888.706476599829</v>
      </c>
      <c r="Z18" s="67">
        <f t="shared" si="202"/>
        <v>38513.706476599829</v>
      </c>
      <c r="AA18" s="67">
        <f t="shared" si="202"/>
        <v>39138.706476599829</v>
      </c>
      <c r="AB18" s="67">
        <f t="shared" si="202"/>
        <v>39763.706476599829</v>
      </c>
      <c r="AC18" s="67">
        <f t="shared" si="202"/>
        <v>40388.706476599829</v>
      </c>
      <c r="AD18" s="67">
        <f t="shared" si="202"/>
        <v>41013.706476599829</v>
      </c>
      <c r="AE18" s="67">
        <f t="shared" si="202"/>
        <v>41638.706476599829</v>
      </c>
      <c r="AF18" s="67">
        <f t="shared" si="202"/>
        <v>42263.706476599829</v>
      </c>
      <c r="AG18" s="67">
        <f t="shared" si="202"/>
        <v>42888.706476599829</v>
      </c>
      <c r="AH18" s="67">
        <f t="shared" si="202"/>
        <v>43513.706476599829</v>
      </c>
      <c r="AI18" s="67">
        <f t="shared" ref="AI18:BN18" si="203">IF(AI$10&lt;=prima_fascia,(AI$10*$B$2),IF(AI$10&lt;=seconda_fascia,((prima_fascia*$B$2)+(AI$10-prima_fascia)*(($C$2*-(0.03+10/POWER(AI$10-prima_fascia,0.4)))*0.26+$C$2)),IF(AI$10&lt;=terza_fascia,((prima_fascia*$B$2)+(seconda_fascia-prima_fascia)*(($C$2*-(0.03+10/POWER((seconda_fascia-prima_fascia),0.4)))*0.26+$C$2)+(AI$10-seconda_fascia)*(($D$2*-(0.03+10/POWER((AI$10-seconda_fascia),0.4)))+$D$2)),(prima_fascia*$B$2)+(seconda_fascia-prima_fascia)*(($C$2*-(0.03+10/POWER((seconda_fascia-prima_fascia),0.4)))*0.26+$C$2)+(terza_fascia-seconda_fascia)*(($D$2*-(0.03+10/POWER((terza_fascia-seconda_fascia),0.4)))+$D$2)+(AI$10-terza_fascia)*$E$2)))</f>
        <v>44138.706476599829</v>
      </c>
      <c r="AJ18" s="67">
        <f t="shared" si="203"/>
        <v>44763.706476599829</v>
      </c>
      <c r="AK18" s="67">
        <f t="shared" si="203"/>
        <v>45388.706476599829</v>
      </c>
      <c r="AL18" s="67">
        <f t="shared" si="203"/>
        <v>46013.706476599829</v>
      </c>
      <c r="AM18" s="67">
        <f t="shared" si="203"/>
        <v>46638.706476599829</v>
      </c>
      <c r="AN18" s="67">
        <f t="shared" si="203"/>
        <v>47263.706476599829</v>
      </c>
      <c r="AO18" s="67">
        <f t="shared" si="203"/>
        <v>47888.706476599829</v>
      </c>
      <c r="AP18" s="67">
        <f t="shared" si="203"/>
        <v>48513.706476599829</v>
      </c>
      <c r="AQ18" s="67">
        <f t="shared" si="203"/>
        <v>49138.706476599829</v>
      </c>
      <c r="AR18" s="67">
        <f t="shared" si="203"/>
        <v>49763.706476599829</v>
      </c>
      <c r="AS18" s="67">
        <f t="shared" si="203"/>
        <v>50388.706476599829</v>
      </c>
      <c r="AT18" s="67">
        <f t="shared" si="203"/>
        <v>51013.706476599829</v>
      </c>
      <c r="AU18" s="67">
        <f t="shared" si="203"/>
        <v>51638.706476599829</v>
      </c>
      <c r="AV18" s="67">
        <f t="shared" si="203"/>
        <v>52263.706476599829</v>
      </c>
      <c r="AW18" s="67">
        <f t="shared" si="203"/>
        <v>52888.706476599829</v>
      </c>
      <c r="AX18" s="67">
        <f t="shared" si="203"/>
        <v>53513.706476599829</v>
      </c>
      <c r="AY18" s="67">
        <f t="shared" si="203"/>
        <v>54138.706476599829</v>
      </c>
      <c r="AZ18" s="67">
        <f t="shared" si="203"/>
        <v>54763.706476599829</v>
      </c>
      <c r="BA18" s="67">
        <f t="shared" si="203"/>
        <v>55388.706476599829</v>
      </c>
      <c r="BB18" s="67">
        <f t="shared" si="203"/>
        <v>56013.706476599829</v>
      </c>
      <c r="BC18" s="67">
        <f t="shared" si="203"/>
        <v>56638.706476599829</v>
      </c>
      <c r="BD18" s="67">
        <f t="shared" si="203"/>
        <v>57263.706476599829</v>
      </c>
      <c r="BE18" s="67">
        <f t="shared" si="203"/>
        <v>57888.706476599829</v>
      </c>
      <c r="BF18" s="67">
        <f t="shared" si="203"/>
        <v>58513.706476599829</v>
      </c>
      <c r="BG18" s="67">
        <f t="shared" si="203"/>
        <v>59138.706476599829</v>
      </c>
      <c r="BH18" s="67">
        <f t="shared" si="203"/>
        <v>59763.706476599829</v>
      </c>
      <c r="BI18" s="67">
        <f t="shared" si="203"/>
        <v>60388.706476599829</v>
      </c>
      <c r="BJ18" s="67">
        <f t="shared" si="203"/>
        <v>61013.706476599829</v>
      </c>
      <c r="BK18" s="67">
        <f t="shared" si="203"/>
        <v>61638.706476599829</v>
      </c>
      <c r="BL18" s="67">
        <f t="shared" si="203"/>
        <v>62263.706476599829</v>
      </c>
      <c r="BM18" s="67">
        <f t="shared" si="203"/>
        <v>62888.706476599829</v>
      </c>
      <c r="BN18" s="67">
        <f t="shared" si="203"/>
        <v>63513.706476599829</v>
      </c>
      <c r="BO18" s="67">
        <f t="shared" ref="BO18:CW18" si="204">IF(BO$10&lt;=prima_fascia,(BO$10*$B$2),IF(BO$10&lt;=seconda_fascia,((prima_fascia*$B$2)+(BO$10-prima_fascia)*(($C$2*-(0.03+10/POWER(BO$10-prima_fascia,0.4)))*0.26+$C$2)),IF(BO$10&lt;=terza_fascia,((prima_fascia*$B$2)+(seconda_fascia-prima_fascia)*(($C$2*-(0.03+10/POWER((seconda_fascia-prima_fascia),0.4)))*0.26+$C$2)+(BO$10-seconda_fascia)*(($D$2*-(0.03+10/POWER((BO$10-seconda_fascia),0.4)))+$D$2)),(prima_fascia*$B$2)+(seconda_fascia-prima_fascia)*(($C$2*-(0.03+10/POWER((seconda_fascia-prima_fascia),0.4)))*0.26+$C$2)+(terza_fascia-seconda_fascia)*(($D$2*-(0.03+10/POWER((terza_fascia-seconda_fascia),0.4)))+$D$2)+(BO$10-terza_fascia)*$E$2)))</f>
        <v>64138.706476599829</v>
      </c>
      <c r="BP18" s="67">
        <f t="shared" si="204"/>
        <v>64763.706476599829</v>
      </c>
      <c r="BQ18" s="67">
        <f t="shared" si="204"/>
        <v>65388.706476599829</v>
      </c>
      <c r="BR18" s="67">
        <f t="shared" si="204"/>
        <v>66013.706476599822</v>
      </c>
      <c r="BS18" s="67">
        <f t="shared" si="204"/>
        <v>66638.706476599822</v>
      </c>
      <c r="BT18" s="67">
        <f t="shared" si="204"/>
        <v>67263.706476599822</v>
      </c>
      <c r="BU18" s="67">
        <f t="shared" si="204"/>
        <v>67888.706476599822</v>
      </c>
      <c r="BV18" s="67">
        <f t="shared" si="204"/>
        <v>68513.706476599822</v>
      </c>
      <c r="BW18" s="67">
        <f t="shared" si="204"/>
        <v>69138.706476599822</v>
      </c>
      <c r="BX18" s="67">
        <f t="shared" si="204"/>
        <v>69763.706476599822</v>
      </c>
      <c r="BY18" s="67">
        <f t="shared" si="204"/>
        <v>70388.706476599822</v>
      </c>
      <c r="BZ18" s="67">
        <f t="shared" si="204"/>
        <v>71013.706476599822</v>
      </c>
      <c r="CA18" s="67">
        <f t="shared" si="204"/>
        <v>71638.706476599822</v>
      </c>
      <c r="CB18" s="67">
        <f t="shared" si="204"/>
        <v>72263.706476599822</v>
      </c>
      <c r="CC18" s="67">
        <f t="shared" si="204"/>
        <v>72888.706476599822</v>
      </c>
      <c r="CD18" s="67">
        <f t="shared" si="204"/>
        <v>73513.706476599822</v>
      </c>
      <c r="CE18" s="67">
        <f t="shared" si="204"/>
        <v>74138.706476599822</v>
      </c>
      <c r="CF18" s="67">
        <f t="shared" si="204"/>
        <v>74763.706476599822</v>
      </c>
      <c r="CG18" s="67">
        <f t="shared" si="204"/>
        <v>75388.706476599822</v>
      </c>
      <c r="CH18" s="67">
        <f t="shared" si="204"/>
        <v>76013.706476599822</v>
      </c>
      <c r="CI18" s="67">
        <f t="shared" si="204"/>
        <v>76638.706476599822</v>
      </c>
      <c r="CJ18" s="67">
        <f t="shared" si="204"/>
        <v>77263.706476599822</v>
      </c>
      <c r="CK18" s="67">
        <f t="shared" si="204"/>
        <v>77888.706476599822</v>
      </c>
      <c r="CL18" s="67">
        <f t="shared" si="204"/>
        <v>78513.706476599822</v>
      </c>
      <c r="CM18" s="67">
        <f t="shared" si="204"/>
        <v>79138.706476599822</v>
      </c>
      <c r="CN18" s="67">
        <f t="shared" si="204"/>
        <v>79763.706476599822</v>
      </c>
      <c r="CO18" s="67">
        <f t="shared" si="204"/>
        <v>80388.706476599822</v>
      </c>
      <c r="CP18" s="67">
        <f t="shared" si="204"/>
        <v>81013.706476599822</v>
      </c>
      <c r="CQ18" s="67">
        <f t="shared" si="204"/>
        <v>81638.706476599822</v>
      </c>
      <c r="CR18" s="67">
        <f t="shared" si="204"/>
        <v>82263.706476599822</v>
      </c>
      <c r="CS18" s="67">
        <f t="shared" si="204"/>
        <v>82888.706476599822</v>
      </c>
      <c r="CT18" s="67">
        <f t="shared" si="204"/>
        <v>83513.706476599822</v>
      </c>
      <c r="CU18" s="67">
        <f t="shared" si="204"/>
        <v>84138.706476599822</v>
      </c>
      <c r="CV18" s="67">
        <f t="shared" si="204"/>
        <v>84763.706476599822</v>
      </c>
      <c r="CW18" s="67">
        <f t="shared" si="204"/>
        <v>85388.706476599822</v>
      </c>
    </row>
    <row r="19" spans="1:101" x14ac:dyDescent="0.25">
      <c r="A19" s="66"/>
      <c r="B19" s="63" t="s">
        <v>53</v>
      </c>
      <c r="C19" s="67">
        <f t="shared" ref="C19:AH19" si="205">IF(C$11&lt;=prima_fascia,(C$11*$B$3),IF(C$11&lt;=seconda_fascia,((prima_fascia*$B$3)+(C$11-prima_fascia)*(($C$3*-(0.03+10/POWER(C$11-prima_fascia,0.4)))*0.26+$C$3)),IF(C$11&lt;=terza_fascia,((prima_fascia*$B$3)+(seconda_fascia-prima_fascia)*(($C$3*-(0.03+10/POWER((seconda_fascia-prima_fascia),0.4)))*0.26+$C$3)+(C$11-seconda_fascia)*(($D$3*-(0.03+10/POWER((C$11-seconda_fascia),0.4)))+$D$3)),(prima_fascia*$B$3)+(seconda_fascia-prima_fascia)*(($C$3*-(0.03+10/POWER((seconda_fascia-prima_fascia),0.4)))*0.26+$C$3)+(terza_fascia-seconda_fascia)*(($D$3*-(0.03+10/POWER((terza_fascia-seconda_fascia),0.4)))+$D$3)+(C$11-terza_fascia)*$E$3)))</f>
        <v>2250</v>
      </c>
      <c r="D19" s="67">
        <f t="shared" si="205"/>
        <v>4500</v>
      </c>
      <c r="E19" s="67">
        <f t="shared" si="205"/>
        <v>6655.2587872197855</v>
      </c>
      <c r="F19" s="67">
        <f t="shared" si="205"/>
        <v>8847.9</v>
      </c>
      <c r="G19" s="67">
        <f t="shared" si="205"/>
        <v>11048.125333426782</v>
      </c>
      <c r="H19" s="67">
        <f t="shared" si="205"/>
        <v>13252.461161718284</v>
      </c>
      <c r="I19" s="67">
        <f t="shared" si="205"/>
        <v>15459.505133377119</v>
      </c>
      <c r="J19" s="67">
        <f t="shared" si="205"/>
        <v>17668.517700742981</v>
      </c>
      <c r="K19" s="67">
        <f t="shared" si="205"/>
        <v>19879.050043368567</v>
      </c>
      <c r="L19" s="67">
        <f t="shared" si="205"/>
        <v>22090.804584930695</v>
      </c>
      <c r="M19" s="67">
        <f t="shared" si="205"/>
        <v>23033.609944968743</v>
      </c>
      <c r="N19" s="67">
        <f t="shared" si="205"/>
        <v>24048.304584930695</v>
      </c>
      <c r="O19" s="67">
        <f t="shared" si="205"/>
        <v>25077.58407228989</v>
      </c>
      <c r="P19" s="67">
        <f t="shared" si="205"/>
        <v>26114.768357465855</v>
      </c>
      <c r="Q19" s="67">
        <f t="shared" si="205"/>
        <v>27157.160610655927</v>
      </c>
      <c r="R19" s="67">
        <f t="shared" si="205"/>
        <v>28203.338624821048</v>
      </c>
      <c r="S19" s="67">
        <f t="shared" si="205"/>
        <v>29252.439283716398</v>
      </c>
      <c r="T19" s="67">
        <f t="shared" si="205"/>
        <v>30303.89032518203</v>
      </c>
      <c r="U19" s="67">
        <f t="shared" si="205"/>
        <v>31357.28834246863</v>
      </c>
      <c r="V19" s="67">
        <f t="shared" si="205"/>
        <v>32412.335828939846</v>
      </c>
      <c r="W19" s="67">
        <f t="shared" si="205"/>
        <v>32987.335828939846</v>
      </c>
      <c r="X19" s="67">
        <f t="shared" si="205"/>
        <v>33562.335828939846</v>
      </c>
      <c r="Y19" s="67">
        <f t="shared" si="205"/>
        <v>34137.335828939846</v>
      </c>
      <c r="Z19" s="67">
        <f t="shared" si="205"/>
        <v>34712.335828939846</v>
      </c>
      <c r="AA19" s="67">
        <f t="shared" si="205"/>
        <v>35287.335828939846</v>
      </c>
      <c r="AB19" s="67">
        <f t="shared" si="205"/>
        <v>35862.335828939846</v>
      </c>
      <c r="AC19" s="67">
        <f t="shared" si="205"/>
        <v>36437.335828939846</v>
      </c>
      <c r="AD19" s="67">
        <f t="shared" si="205"/>
        <v>37012.335828939846</v>
      </c>
      <c r="AE19" s="67">
        <f t="shared" si="205"/>
        <v>37587.335828939846</v>
      </c>
      <c r="AF19" s="67">
        <f t="shared" si="205"/>
        <v>38162.335828939846</v>
      </c>
      <c r="AG19" s="67">
        <f t="shared" si="205"/>
        <v>38737.335828939846</v>
      </c>
      <c r="AH19" s="67">
        <f t="shared" si="205"/>
        <v>39312.335828939846</v>
      </c>
      <c r="AI19" s="67">
        <f t="shared" ref="AI19:BN19" si="206">IF(AI$11&lt;=prima_fascia,(AI$11*$B$3),IF(AI$11&lt;=seconda_fascia,((prima_fascia*$B$3)+(AI$11-prima_fascia)*(($C$3*-(0.03+10/POWER(AI$11-prima_fascia,0.4)))*0.26+$C$3)),IF(AI$11&lt;=terza_fascia,((prima_fascia*$B$3)+(seconda_fascia-prima_fascia)*(($C$3*-(0.03+10/POWER((seconda_fascia-prima_fascia),0.4)))*0.26+$C$3)+(AI$11-seconda_fascia)*(($D$3*-(0.03+10/POWER((AI$11-seconda_fascia),0.4)))+$D$3)),(prima_fascia*$B$3)+(seconda_fascia-prima_fascia)*(($C$3*-(0.03+10/POWER((seconda_fascia-prima_fascia),0.4)))*0.26+$C$3)+(terza_fascia-seconda_fascia)*(($D$3*-(0.03+10/POWER((terza_fascia-seconda_fascia),0.4)))+$D$3)+(AI$11-terza_fascia)*$E$3)))</f>
        <v>39887.335828939846</v>
      </c>
      <c r="AJ19" s="67">
        <f t="shared" si="206"/>
        <v>40462.335828939846</v>
      </c>
      <c r="AK19" s="67">
        <f t="shared" si="206"/>
        <v>41037.335828939846</v>
      </c>
      <c r="AL19" s="67">
        <f t="shared" si="206"/>
        <v>41612.335828939846</v>
      </c>
      <c r="AM19" s="67">
        <f t="shared" si="206"/>
        <v>42187.335828939846</v>
      </c>
      <c r="AN19" s="67">
        <f t="shared" si="206"/>
        <v>42762.335828939846</v>
      </c>
      <c r="AO19" s="67">
        <f t="shared" si="206"/>
        <v>43337.335828939846</v>
      </c>
      <c r="AP19" s="67">
        <f t="shared" si="206"/>
        <v>43912.335828939846</v>
      </c>
      <c r="AQ19" s="67">
        <f t="shared" si="206"/>
        <v>44487.335828939846</v>
      </c>
      <c r="AR19" s="67">
        <f t="shared" si="206"/>
        <v>45062.335828939846</v>
      </c>
      <c r="AS19" s="67">
        <f t="shared" si="206"/>
        <v>45637.335828939846</v>
      </c>
      <c r="AT19" s="67">
        <f t="shared" si="206"/>
        <v>46212.335828939846</v>
      </c>
      <c r="AU19" s="67">
        <f t="shared" si="206"/>
        <v>46787.335828939846</v>
      </c>
      <c r="AV19" s="67">
        <f t="shared" si="206"/>
        <v>47362.335828939846</v>
      </c>
      <c r="AW19" s="67">
        <f t="shared" si="206"/>
        <v>47937.335828939846</v>
      </c>
      <c r="AX19" s="67">
        <f t="shared" si="206"/>
        <v>48512.335828939846</v>
      </c>
      <c r="AY19" s="67">
        <f t="shared" si="206"/>
        <v>49087.335828939846</v>
      </c>
      <c r="AZ19" s="67">
        <f t="shared" si="206"/>
        <v>49662.335828939846</v>
      </c>
      <c r="BA19" s="67">
        <f t="shared" si="206"/>
        <v>50237.335828939846</v>
      </c>
      <c r="BB19" s="67">
        <f t="shared" si="206"/>
        <v>50812.335828939846</v>
      </c>
      <c r="BC19" s="67">
        <f t="shared" si="206"/>
        <v>51387.335828939846</v>
      </c>
      <c r="BD19" s="67">
        <f t="shared" si="206"/>
        <v>51962.335828939846</v>
      </c>
      <c r="BE19" s="67">
        <f t="shared" si="206"/>
        <v>52537.335828939846</v>
      </c>
      <c r="BF19" s="67">
        <f t="shared" si="206"/>
        <v>53112.335828939846</v>
      </c>
      <c r="BG19" s="67">
        <f t="shared" si="206"/>
        <v>53687.335828939846</v>
      </c>
      <c r="BH19" s="67">
        <f t="shared" si="206"/>
        <v>54262.335828939846</v>
      </c>
      <c r="BI19" s="67">
        <f t="shared" si="206"/>
        <v>54837.335828939846</v>
      </c>
      <c r="BJ19" s="67">
        <f t="shared" si="206"/>
        <v>55412.335828939846</v>
      </c>
      <c r="BK19" s="67">
        <f t="shared" si="206"/>
        <v>55987.335828939846</v>
      </c>
      <c r="BL19" s="67">
        <f t="shared" si="206"/>
        <v>56562.335828939846</v>
      </c>
      <c r="BM19" s="67">
        <f t="shared" si="206"/>
        <v>57137.335828939846</v>
      </c>
      <c r="BN19" s="67">
        <f t="shared" si="206"/>
        <v>57712.335828939846</v>
      </c>
      <c r="BO19" s="67">
        <f t="shared" ref="BO19:CW19" si="207">IF(BO$11&lt;=prima_fascia,(BO$11*$B$3),IF(BO$11&lt;=seconda_fascia,((prima_fascia*$B$3)+(BO$11-prima_fascia)*(($C$3*-(0.03+10/POWER(BO$11-prima_fascia,0.4)))*0.26+$C$3)),IF(BO$11&lt;=terza_fascia,((prima_fascia*$B$3)+(seconda_fascia-prima_fascia)*(($C$3*-(0.03+10/POWER((seconda_fascia-prima_fascia),0.4)))*0.26+$C$3)+(BO$11-seconda_fascia)*(($D$3*-(0.03+10/POWER((BO$11-seconda_fascia),0.4)))+$D$3)),(prima_fascia*$B$3)+(seconda_fascia-prima_fascia)*(($C$3*-(0.03+10/POWER((seconda_fascia-prima_fascia),0.4)))*0.26+$C$3)+(terza_fascia-seconda_fascia)*(($D$3*-(0.03+10/POWER((terza_fascia-seconda_fascia),0.4)))+$D$3)+(BO$11-terza_fascia)*$E$3)))</f>
        <v>58287.335828939846</v>
      </c>
      <c r="BP19" s="67">
        <f t="shared" si="207"/>
        <v>58862.335828939846</v>
      </c>
      <c r="BQ19" s="67">
        <f t="shared" si="207"/>
        <v>59437.335828939846</v>
      </c>
      <c r="BR19" s="67">
        <f t="shared" si="207"/>
        <v>60012.335828939846</v>
      </c>
      <c r="BS19" s="67">
        <f t="shared" si="207"/>
        <v>60587.335828939846</v>
      </c>
      <c r="BT19" s="67">
        <f t="shared" si="207"/>
        <v>61162.335828939846</v>
      </c>
      <c r="BU19" s="67">
        <f t="shared" si="207"/>
        <v>61737.335828939846</v>
      </c>
      <c r="BV19" s="67">
        <f t="shared" si="207"/>
        <v>62312.335828939846</v>
      </c>
      <c r="BW19" s="67">
        <f t="shared" si="207"/>
        <v>62887.335828939846</v>
      </c>
      <c r="BX19" s="67">
        <f t="shared" si="207"/>
        <v>63462.335828939846</v>
      </c>
      <c r="BY19" s="67">
        <f t="shared" si="207"/>
        <v>64037.335828939846</v>
      </c>
      <c r="BZ19" s="67">
        <f t="shared" si="207"/>
        <v>64612.335828939846</v>
      </c>
      <c r="CA19" s="67">
        <f t="shared" si="207"/>
        <v>65187.335828939846</v>
      </c>
      <c r="CB19" s="67">
        <f t="shared" si="207"/>
        <v>65762.335828939846</v>
      </c>
      <c r="CC19" s="67">
        <f t="shared" si="207"/>
        <v>66337.335828939846</v>
      </c>
      <c r="CD19" s="67">
        <f t="shared" si="207"/>
        <v>66912.335828939846</v>
      </c>
      <c r="CE19" s="67">
        <f t="shared" si="207"/>
        <v>67487.335828939846</v>
      </c>
      <c r="CF19" s="67">
        <f t="shared" si="207"/>
        <v>68062.335828939846</v>
      </c>
      <c r="CG19" s="67">
        <f t="shared" si="207"/>
        <v>68637.335828939846</v>
      </c>
      <c r="CH19" s="67">
        <f t="shared" si="207"/>
        <v>69212.335828939846</v>
      </c>
      <c r="CI19" s="67">
        <f t="shared" si="207"/>
        <v>69787.335828939846</v>
      </c>
      <c r="CJ19" s="67">
        <f t="shared" si="207"/>
        <v>70362.335828939846</v>
      </c>
      <c r="CK19" s="67">
        <f t="shared" si="207"/>
        <v>70937.335828939846</v>
      </c>
      <c r="CL19" s="67">
        <f t="shared" si="207"/>
        <v>71512.335828939846</v>
      </c>
      <c r="CM19" s="67">
        <f t="shared" si="207"/>
        <v>72087.335828939846</v>
      </c>
      <c r="CN19" s="67">
        <f t="shared" si="207"/>
        <v>72662.335828939846</v>
      </c>
      <c r="CO19" s="67">
        <f t="shared" si="207"/>
        <v>73237.335828939846</v>
      </c>
      <c r="CP19" s="67">
        <f t="shared" si="207"/>
        <v>73812.335828939846</v>
      </c>
      <c r="CQ19" s="67">
        <f t="shared" si="207"/>
        <v>74387.335828939846</v>
      </c>
      <c r="CR19" s="67">
        <f t="shared" si="207"/>
        <v>74962.335828939846</v>
      </c>
      <c r="CS19" s="67">
        <f t="shared" si="207"/>
        <v>75537.335828939846</v>
      </c>
      <c r="CT19" s="67">
        <f t="shared" si="207"/>
        <v>76112.335828939846</v>
      </c>
      <c r="CU19" s="67">
        <f t="shared" si="207"/>
        <v>76687.335828939846</v>
      </c>
      <c r="CV19" s="67">
        <f t="shared" si="207"/>
        <v>77262.335828939846</v>
      </c>
      <c r="CW19" s="67">
        <f t="shared" si="207"/>
        <v>77837.335828939846</v>
      </c>
    </row>
    <row r="20" spans="1:101" x14ac:dyDescent="0.25">
      <c r="A20" s="66"/>
      <c r="B20" s="63" t="s">
        <v>54</v>
      </c>
      <c r="C20" s="67">
        <f t="shared" ref="C20:AH20" si="208">IF(C$12&lt;=prima_fascia,(C$12*$B$4),IF(C$12&lt;=seconda_fascia,((prima_fascia*$B$4)+(C$12-prima_fascia)*(($C$4*-(0.03+10/POWER(C$12-prima_fascia,0.4)))*0.26+$C$4)),IF(C$12&lt;=terza_fascia,((prima_fascia*$B$4)+(seconda_fascia-prima_fascia)*(($C$4*-(0.03+10/POWER((seconda_fascia-prima_fascia),0.4)))*0.26+$C$4)+(C$12-seconda_fascia)*(($D$4*-(0.03+10/POWER((C$12-seconda_fascia),0.4)))+$D$4)),(prima_fascia*$B$4)+(seconda_fascia-prima_fascia)*(($C$4*-(0.03+10/POWER((seconda_fascia-prima_fascia),0.4)))*0.26+$C$4)+(terza_fascia-seconda_fascia)*(($D$4*-(0.03+10/POWER((terza_fascia-seconda_fascia),0.4)))+$D$4)+(C$12-terza_fascia)*$E$4)))</f>
        <v>2000</v>
      </c>
      <c r="D20" s="67">
        <f t="shared" si="208"/>
        <v>4000</v>
      </c>
      <c r="E20" s="67">
        <f t="shared" si="208"/>
        <v>5915.7855886398092</v>
      </c>
      <c r="F20" s="67">
        <f t="shared" si="208"/>
        <v>7864.8</v>
      </c>
      <c r="G20" s="67">
        <f t="shared" si="208"/>
        <v>9820.5558519349179</v>
      </c>
      <c r="H20" s="67">
        <f t="shared" si="208"/>
        <v>11779.965477082918</v>
      </c>
      <c r="I20" s="67">
        <f t="shared" si="208"/>
        <v>13741.782340779662</v>
      </c>
      <c r="J20" s="67">
        <f t="shared" si="208"/>
        <v>15705.349067327097</v>
      </c>
      <c r="K20" s="67">
        <f t="shared" si="208"/>
        <v>17670.266705216505</v>
      </c>
      <c r="L20" s="67">
        <f t="shared" si="208"/>
        <v>19636.270742160617</v>
      </c>
      <c r="M20" s="67">
        <f t="shared" si="208"/>
        <v>20474.319951083329</v>
      </c>
      <c r="N20" s="67">
        <f t="shared" si="208"/>
        <v>21376.270742160617</v>
      </c>
      <c r="O20" s="67">
        <f t="shared" si="208"/>
        <v>22291.185842035458</v>
      </c>
      <c r="P20" s="67">
        <f t="shared" si="208"/>
        <v>23213.127428858537</v>
      </c>
      <c r="Q20" s="67">
        <f t="shared" si="208"/>
        <v>24139.698320583044</v>
      </c>
      <c r="R20" s="67">
        <f t="shared" si="208"/>
        <v>25069.634333174265</v>
      </c>
      <c r="S20" s="67">
        <f t="shared" si="208"/>
        <v>26002.168252192354</v>
      </c>
      <c r="T20" s="67">
        <f t="shared" si="208"/>
        <v>26936.791400161805</v>
      </c>
      <c r="U20" s="67">
        <f t="shared" si="208"/>
        <v>27873.145193305449</v>
      </c>
      <c r="V20" s="67">
        <f t="shared" si="208"/>
        <v>28810.965181279862</v>
      </c>
      <c r="W20" s="67">
        <f t="shared" si="208"/>
        <v>29310.965181279862</v>
      </c>
      <c r="X20" s="67">
        <f t="shared" si="208"/>
        <v>29810.965181279862</v>
      </c>
      <c r="Y20" s="67">
        <f t="shared" si="208"/>
        <v>30310.965181279862</v>
      </c>
      <c r="Z20" s="67">
        <f t="shared" si="208"/>
        <v>30810.965181279862</v>
      </c>
      <c r="AA20" s="67">
        <f t="shared" si="208"/>
        <v>31310.965181279862</v>
      </c>
      <c r="AB20" s="67">
        <f t="shared" si="208"/>
        <v>31810.965181279862</v>
      </c>
      <c r="AC20" s="67">
        <f t="shared" si="208"/>
        <v>32310.965181279862</v>
      </c>
      <c r="AD20" s="67">
        <f t="shared" si="208"/>
        <v>32810.965181279862</v>
      </c>
      <c r="AE20" s="67">
        <f t="shared" si="208"/>
        <v>33310.965181279862</v>
      </c>
      <c r="AF20" s="67">
        <f t="shared" si="208"/>
        <v>33810.965181279862</v>
      </c>
      <c r="AG20" s="67">
        <f t="shared" si="208"/>
        <v>34310.965181279862</v>
      </c>
      <c r="AH20" s="67">
        <f t="shared" si="208"/>
        <v>34810.965181279862</v>
      </c>
      <c r="AI20" s="67">
        <f t="shared" ref="AI20:BN20" si="209">IF(AI$12&lt;=prima_fascia,(AI$12*$B$4),IF(AI$12&lt;=seconda_fascia,((prima_fascia*$B$4)+(AI$12-prima_fascia)*(($C$4*-(0.03+10/POWER(AI$12-prima_fascia,0.4)))*0.26+$C$4)),IF(AI$12&lt;=terza_fascia,((prima_fascia*$B$4)+(seconda_fascia-prima_fascia)*(($C$4*-(0.03+10/POWER((seconda_fascia-prima_fascia),0.4)))*0.26+$C$4)+(AI$12-seconda_fascia)*(($D$4*-(0.03+10/POWER((AI$12-seconda_fascia),0.4)))+$D$4)),(prima_fascia*$B$4)+(seconda_fascia-prima_fascia)*(($C$4*-(0.03+10/POWER((seconda_fascia-prima_fascia),0.4)))*0.26+$C$4)+(terza_fascia-seconda_fascia)*(($D$4*-(0.03+10/POWER((terza_fascia-seconda_fascia),0.4)))+$D$4)+(AI$12-terza_fascia)*$E$4)))</f>
        <v>35310.965181279862</v>
      </c>
      <c r="AJ20" s="67">
        <f t="shared" si="209"/>
        <v>35810.965181279862</v>
      </c>
      <c r="AK20" s="67">
        <f t="shared" si="209"/>
        <v>36310.965181279862</v>
      </c>
      <c r="AL20" s="67">
        <f t="shared" si="209"/>
        <v>36810.965181279862</v>
      </c>
      <c r="AM20" s="67">
        <f t="shared" si="209"/>
        <v>37310.965181279862</v>
      </c>
      <c r="AN20" s="67">
        <f t="shared" si="209"/>
        <v>37810.965181279862</v>
      </c>
      <c r="AO20" s="67">
        <f t="shared" si="209"/>
        <v>38310.965181279862</v>
      </c>
      <c r="AP20" s="67">
        <f t="shared" si="209"/>
        <v>38810.965181279862</v>
      </c>
      <c r="AQ20" s="67">
        <f t="shared" si="209"/>
        <v>39310.965181279862</v>
      </c>
      <c r="AR20" s="67">
        <f t="shared" si="209"/>
        <v>39810.965181279862</v>
      </c>
      <c r="AS20" s="67">
        <f t="shared" si="209"/>
        <v>40310.965181279862</v>
      </c>
      <c r="AT20" s="67">
        <f t="shared" si="209"/>
        <v>40810.965181279862</v>
      </c>
      <c r="AU20" s="67">
        <f t="shared" si="209"/>
        <v>41310.965181279862</v>
      </c>
      <c r="AV20" s="67">
        <f t="shared" si="209"/>
        <v>41810.965181279862</v>
      </c>
      <c r="AW20" s="67">
        <f t="shared" si="209"/>
        <v>42310.965181279862</v>
      </c>
      <c r="AX20" s="67">
        <f t="shared" si="209"/>
        <v>42810.965181279862</v>
      </c>
      <c r="AY20" s="67">
        <f t="shared" si="209"/>
        <v>43310.965181279862</v>
      </c>
      <c r="AZ20" s="67">
        <f t="shared" si="209"/>
        <v>43810.965181279862</v>
      </c>
      <c r="BA20" s="67">
        <f t="shared" si="209"/>
        <v>44310.965181279862</v>
      </c>
      <c r="BB20" s="67">
        <f t="shared" si="209"/>
        <v>44810.965181279862</v>
      </c>
      <c r="BC20" s="67">
        <f t="shared" si="209"/>
        <v>45310.965181279862</v>
      </c>
      <c r="BD20" s="67">
        <f t="shared" si="209"/>
        <v>45810.965181279862</v>
      </c>
      <c r="BE20" s="67">
        <f t="shared" si="209"/>
        <v>46310.965181279862</v>
      </c>
      <c r="BF20" s="67">
        <f t="shared" si="209"/>
        <v>46810.965181279862</v>
      </c>
      <c r="BG20" s="67">
        <f t="shared" si="209"/>
        <v>47310.965181279862</v>
      </c>
      <c r="BH20" s="67">
        <f t="shared" si="209"/>
        <v>47810.965181279862</v>
      </c>
      <c r="BI20" s="67">
        <f t="shared" si="209"/>
        <v>48310.965181279862</v>
      </c>
      <c r="BJ20" s="67">
        <f t="shared" si="209"/>
        <v>48810.965181279862</v>
      </c>
      <c r="BK20" s="67">
        <f t="shared" si="209"/>
        <v>49310.965181279862</v>
      </c>
      <c r="BL20" s="67">
        <f t="shared" si="209"/>
        <v>49810.965181279862</v>
      </c>
      <c r="BM20" s="67">
        <f t="shared" si="209"/>
        <v>50310.965181279862</v>
      </c>
      <c r="BN20" s="67">
        <f t="shared" si="209"/>
        <v>50810.965181279862</v>
      </c>
      <c r="BO20" s="67">
        <f t="shared" ref="BO20:CW20" si="210">IF(BO$12&lt;=prima_fascia,(BO$12*$B$4),IF(BO$12&lt;=seconda_fascia,((prima_fascia*$B$4)+(BO$12-prima_fascia)*(($C$4*-(0.03+10/POWER(BO$12-prima_fascia,0.4)))*0.26+$C$4)),IF(BO$12&lt;=terza_fascia,((prima_fascia*$B$4)+(seconda_fascia-prima_fascia)*(($C$4*-(0.03+10/POWER((seconda_fascia-prima_fascia),0.4)))*0.26+$C$4)+(BO$12-seconda_fascia)*(($D$4*-(0.03+10/POWER((BO$12-seconda_fascia),0.4)))+$D$4)),(prima_fascia*$B$4)+(seconda_fascia-prima_fascia)*(($C$4*-(0.03+10/POWER((seconda_fascia-prima_fascia),0.4)))*0.26+$C$4)+(terza_fascia-seconda_fascia)*(($D$4*-(0.03+10/POWER((terza_fascia-seconda_fascia),0.4)))+$D$4)+(BO$12-terza_fascia)*$E$4)))</f>
        <v>51310.965181279862</v>
      </c>
      <c r="BP20" s="67">
        <f t="shared" si="210"/>
        <v>51810.965181279862</v>
      </c>
      <c r="BQ20" s="67">
        <f t="shared" si="210"/>
        <v>52310.965181279862</v>
      </c>
      <c r="BR20" s="67">
        <f t="shared" si="210"/>
        <v>52810.965181279862</v>
      </c>
      <c r="BS20" s="67">
        <f t="shared" si="210"/>
        <v>53310.965181279862</v>
      </c>
      <c r="BT20" s="67">
        <f t="shared" si="210"/>
        <v>53810.965181279862</v>
      </c>
      <c r="BU20" s="67">
        <f t="shared" si="210"/>
        <v>54310.965181279862</v>
      </c>
      <c r="BV20" s="67">
        <f t="shared" si="210"/>
        <v>54810.965181279862</v>
      </c>
      <c r="BW20" s="67">
        <f t="shared" si="210"/>
        <v>55310.965181279862</v>
      </c>
      <c r="BX20" s="67">
        <f t="shared" si="210"/>
        <v>55810.965181279862</v>
      </c>
      <c r="BY20" s="67">
        <f t="shared" si="210"/>
        <v>56310.965181279862</v>
      </c>
      <c r="BZ20" s="67">
        <f t="shared" si="210"/>
        <v>56810.965181279862</v>
      </c>
      <c r="CA20" s="67">
        <f t="shared" si="210"/>
        <v>57310.965181279862</v>
      </c>
      <c r="CB20" s="67">
        <f t="shared" si="210"/>
        <v>57810.965181279862</v>
      </c>
      <c r="CC20" s="67">
        <f t="shared" si="210"/>
        <v>58310.965181279862</v>
      </c>
      <c r="CD20" s="67">
        <f t="shared" si="210"/>
        <v>58810.965181279862</v>
      </c>
      <c r="CE20" s="67">
        <f t="shared" si="210"/>
        <v>59310.965181279862</v>
      </c>
      <c r="CF20" s="67">
        <f t="shared" si="210"/>
        <v>59810.965181279862</v>
      </c>
      <c r="CG20" s="67">
        <f t="shared" si="210"/>
        <v>60310.965181279862</v>
      </c>
      <c r="CH20" s="67">
        <f t="shared" si="210"/>
        <v>60810.965181279862</v>
      </c>
      <c r="CI20" s="67">
        <f t="shared" si="210"/>
        <v>61310.965181279862</v>
      </c>
      <c r="CJ20" s="67">
        <f t="shared" si="210"/>
        <v>61810.965181279862</v>
      </c>
      <c r="CK20" s="67">
        <f t="shared" si="210"/>
        <v>62310.965181279862</v>
      </c>
      <c r="CL20" s="67">
        <f t="shared" si="210"/>
        <v>62810.965181279862</v>
      </c>
      <c r="CM20" s="67">
        <f t="shared" si="210"/>
        <v>63310.965181279862</v>
      </c>
      <c r="CN20" s="67">
        <f t="shared" si="210"/>
        <v>63810.965181279862</v>
      </c>
      <c r="CO20" s="67">
        <f t="shared" si="210"/>
        <v>64310.965181279862</v>
      </c>
      <c r="CP20" s="67">
        <f t="shared" si="210"/>
        <v>64810.965181279862</v>
      </c>
      <c r="CQ20" s="67">
        <f t="shared" si="210"/>
        <v>65310.965181279862</v>
      </c>
      <c r="CR20" s="67">
        <f t="shared" si="210"/>
        <v>65810.965181279869</v>
      </c>
      <c r="CS20" s="67">
        <f t="shared" si="210"/>
        <v>66310.965181279869</v>
      </c>
      <c r="CT20" s="67">
        <f t="shared" si="210"/>
        <v>66810.965181279869</v>
      </c>
      <c r="CU20" s="67">
        <f t="shared" si="210"/>
        <v>67310.965181279869</v>
      </c>
      <c r="CV20" s="67">
        <f t="shared" si="210"/>
        <v>67810.965181279869</v>
      </c>
      <c r="CW20" s="67">
        <f t="shared" si="210"/>
        <v>68310.965181279869</v>
      </c>
    </row>
    <row r="21" spans="1:101" x14ac:dyDescent="0.25">
      <c r="A21" s="66"/>
      <c r="B21" s="63" t="s">
        <v>55</v>
      </c>
      <c r="C21" s="67">
        <f t="shared" ref="C21:AH21" si="211">IF(C$13&lt;=prima_fascia,(C$13*$B$5),IF(C$13&lt;=seconda_fascia,((prima_fascia*$B$5)+(C$13-prima_fascia)*(($C$5*-(0.03+10/POWER(C$13-prima_fascia,0.4)))*0.26+$C$5)),IF(C$13&lt;=terza_fascia,((prima_fascia*$B$5)+(seconda_fascia-prima_fascia)*(($C$5*-(0.03+10/POWER((seconda_fascia-prima_fascia),0.4)))*0.26+$C$5)+(C$13-seconda_fascia)*(($D$5*-(0.03+10/POWER((C$13-seconda_fascia),0.4)))+$D$5)),(prima_fascia*$B$5)+(seconda_fascia-prima_fascia)*(($C$5*-(0.03+10/POWER((seconda_fascia-prima_fascia),0.4)))*0.26+$C$5)+(terza_fascia-seconda_fascia)*(($D$5*-(0.03+10/POWER((terza_fascia-seconda_fascia),0.4)))+$D$5)+(C$13-terza_fascia)*$E$5)))</f>
        <v>1750.0000000000002</v>
      </c>
      <c r="D21" s="67">
        <f t="shared" si="211"/>
        <v>3500.0000000000005</v>
      </c>
      <c r="E21" s="67">
        <f t="shared" si="211"/>
        <v>5176.3123900598339</v>
      </c>
      <c r="F21" s="67">
        <f t="shared" si="211"/>
        <v>6881.7000000000007</v>
      </c>
      <c r="G21" s="67">
        <f t="shared" si="211"/>
        <v>8592.9863704430536</v>
      </c>
      <c r="H21" s="67">
        <f t="shared" si="211"/>
        <v>10307.469792447555</v>
      </c>
      <c r="I21" s="67">
        <f t="shared" si="211"/>
        <v>12024.059548182206</v>
      </c>
      <c r="J21" s="67">
        <f t="shared" si="211"/>
        <v>13742.180433911211</v>
      </c>
      <c r="K21" s="67">
        <f t="shared" si="211"/>
        <v>15461.483367064442</v>
      </c>
      <c r="L21" s="67">
        <f t="shared" si="211"/>
        <v>17181.73689939054</v>
      </c>
      <c r="M21" s="67">
        <f t="shared" si="211"/>
        <v>17915.029957197912</v>
      </c>
      <c r="N21" s="67">
        <f t="shared" si="211"/>
        <v>18704.23689939054</v>
      </c>
      <c r="O21" s="67">
        <f t="shared" si="211"/>
        <v>19504.787611781026</v>
      </c>
      <c r="P21" s="67">
        <f t="shared" si="211"/>
        <v>20311.48650025122</v>
      </c>
      <c r="Q21" s="67">
        <f t="shared" si="211"/>
        <v>21122.236030510165</v>
      </c>
      <c r="R21" s="67">
        <f t="shared" si="211"/>
        <v>21935.930041527481</v>
      </c>
      <c r="S21" s="67">
        <f t="shared" si="211"/>
        <v>22751.89722066831</v>
      </c>
      <c r="T21" s="67">
        <f t="shared" si="211"/>
        <v>23569.692475141579</v>
      </c>
      <c r="U21" s="67">
        <f t="shared" si="211"/>
        <v>24389.002044142271</v>
      </c>
      <c r="V21" s="67">
        <f t="shared" si="211"/>
        <v>25209.594533619882</v>
      </c>
      <c r="W21" s="67">
        <f t="shared" si="211"/>
        <v>25634.594533619882</v>
      </c>
      <c r="X21" s="67">
        <f t="shared" si="211"/>
        <v>26059.594533619882</v>
      </c>
      <c r="Y21" s="67">
        <f t="shared" si="211"/>
        <v>26484.594533619882</v>
      </c>
      <c r="Z21" s="67">
        <f t="shared" si="211"/>
        <v>26909.594533619882</v>
      </c>
      <c r="AA21" s="67">
        <f t="shared" si="211"/>
        <v>27334.594533619882</v>
      </c>
      <c r="AB21" s="67">
        <f t="shared" si="211"/>
        <v>27759.594533619882</v>
      </c>
      <c r="AC21" s="67">
        <f t="shared" si="211"/>
        <v>28184.594533619882</v>
      </c>
      <c r="AD21" s="67">
        <f t="shared" si="211"/>
        <v>28609.594533619882</v>
      </c>
      <c r="AE21" s="67">
        <f t="shared" si="211"/>
        <v>29034.594533619882</v>
      </c>
      <c r="AF21" s="67">
        <f t="shared" si="211"/>
        <v>29459.594533619882</v>
      </c>
      <c r="AG21" s="67">
        <f t="shared" si="211"/>
        <v>29884.594533619882</v>
      </c>
      <c r="AH21" s="67">
        <f t="shared" si="211"/>
        <v>30309.594533619882</v>
      </c>
      <c r="AI21" s="67">
        <f t="shared" ref="AI21:BN21" si="212">IF(AI$13&lt;=prima_fascia,(AI$13*$B$5),IF(AI$13&lt;=seconda_fascia,((prima_fascia*$B$5)+(AI$13-prima_fascia)*(($C$5*-(0.03+10/POWER(AI$13-prima_fascia,0.4)))*0.26+$C$5)),IF(AI$13&lt;=terza_fascia,((prima_fascia*$B$5)+(seconda_fascia-prima_fascia)*(($C$5*-(0.03+10/POWER((seconda_fascia-prima_fascia),0.4)))*0.26+$C$5)+(AI$13-seconda_fascia)*(($D$5*-(0.03+10/POWER((AI$13-seconda_fascia),0.4)))+$D$5)),(prima_fascia*$B$5)+(seconda_fascia-prima_fascia)*(($C$5*-(0.03+10/POWER((seconda_fascia-prima_fascia),0.4)))*0.26+$C$5)+(terza_fascia-seconda_fascia)*(($D$5*-(0.03+10/POWER((terza_fascia-seconda_fascia),0.4)))+$D$5)+(AI$13-terza_fascia)*$E$5)))</f>
        <v>30734.594533619882</v>
      </c>
      <c r="AJ21" s="67">
        <f t="shared" si="212"/>
        <v>31159.594533619882</v>
      </c>
      <c r="AK21" s="67">
        <f t="shared" si="212"/>
        <v>31584.594533619882</v>
      </c>
      <c r="AL21" s="67">
        <f t="shared" si="212"/>
        <v>32009.594533619882</v>
      </c>
      <c r="AM21" s="67">
        <f t="shared" si="212"/>
        <v>32434.594533619882</v>
      </c>
      <c r="AN21" s="67">
        <f t="shared" si="212"/>
        <v>32859.594533619886</v>
      </c>
      <c r="AO21" s="67">
        <f t="shared" si="212"/>
        <v>33284.594533619886</v>
      </c>
      <c r="AP21" s="67">
        <f t="shared" si="212"/>
        <v>33709.594533619878</v>
      </c>
      <c r="AQ21" s="67">
        <f t="shared" si="212"/>
        <v>34134.594533619878</v>
      </c>
      <c r="AR21" s="67">
        <f t="shared" si="212"/>
        <v>34559.594533619878</v>
      </c>
      <c r="AS21" s="67">
        <f t="shared" si="212"/>
        <v>34984.594533619878</v>
      </c>
      <c r="AT21" s="67">
        <f t="shared" si="212"/>
        <v>35409.594533619878</v>
      </c>
      <c r="AU21" s="67">
        <f t="shared" si="212"/>
        <v>35834.594533619878</v>
      </c>
      <c r="AV21" s="67">
        <f t="shared" si="212"/>
        <v>36259.594533619878</v>
      </c>
      <c r="AW21" s="67">
        <f t="shared" si="212"/>
        <v>36684.594533619878</v>
      </c>
      <c r="AX21" s="67">
        <f t="shared" si="212"/>
        <v>37109.594533619878</v>
      </c>
      <c r="AY21" s="67">
        <f t="shared" si="212"/>
        <v>37534.594533619878</v>
      </c>
      <c r="AZ21" s="67">
        <f t="shared" si="212"/>
        <v>37959.594533619886</v>
      </c>
      <c r="BA21" s="67">
        <f t="shared" si="212"/>
        <v>38384.594533619886</v>
      </c>
      <c r="BB21" s="67">
        <f t="shared" si="212"/>
        <v>38809.594533619886</v>
      </c>
      <c r="BC21" s="67">
        <f t="shared" si="212"/>
        <v>39234.594533619886</v>
      </c>
      <c r="BD21" s="67">
        <f t="shared" si="212"/>
        <v>39659.594533619886</v>
      </c>
      <c r="BE21" s="67">
        <f t="shared" si="212"/>
        <v>40084.594533619886</v>
      </c>
      <c r="BF21" s="67">
        <f t="shared" si="212"/>
        <v>40509.594533619886</v>
      </c>
      <c r="BG21" s="67">
        <f t="shared" si="212"/>
        <v>40934.594533619886</v>
      </c>
      <c r="BH21" s="67">
        <f t="shared" si="212"/>
        <v>41359.594533619886</v>
      </c>
      <c r="BI21" s="67">
        <f t="shared" si="212"/>
        <v>41784.594533619878</v>
      </c>
      <c r="BJ21" s="67">
        <f t="shared" si="212"/>
        <v>42209.594533619878</v>
      </c>
      <c r="BK21" s="67">
        <f t="shared" si="212"/>
        <v>42634.594533619878</v>
      </c>
      <c r="BL21" s="67">
        <f t="shared" si="212"/>
        <v>43059.594533619878</v>
      </c>
      <c r="BM21" s="67">
        <f t="shared" si="212"/>
        <v>43484.594533619878</v>
      </c>
      <c r="BN21" s="67">
        <f t="shared" si="212"/>
        <v>43909.594533619878</v>
      </c>
      <c r="BO21" s="67">
        <f t="shared" ref="BO21:CW21" si="213">IF(BO$13&lt;=prima_fascia,(BO$13*$B$5),IF(BO$13&lt;=seconda_fascia,((prima_fascia*$B$5)+(BO$13-prima_fascia)*(($C$5*-(0.03+10/POWER(BO$13-prima_fascia,0.4)))*0.26+$C$5)),IF(BO$13&lt;=terza_fascia,((prima_fascia*$B$5)+(seconda_fascia-prima_fascia)*(($C$5*-(0.03+10/POWER((seconda_fascia-prima_fascia),0.4)))*0.26+$C$5)+(BO$13-seconda_fascia)*(($D$5*-(0.03+10/POWER((BO$13-seconda_fascia),0.4)))+$D$5)),(prima_fascia*$B$5)+(seconda_fascia-prima_fascia)*(($C$5*-(0.03+10/POWER((seconda_fascia-prima_fascia),0.4)))*0.26+$C$5)+(terza_fascia-seconda_fascia)*(($D$5*-(0.03+10/POWER((terza_fascia-seconda_fascia),0.4)))+$D$5)+(BO$13-terza_fascia)*$E$5)))</f>
        <v>44334.594533619878</v>
      </c>
      <c r="BP21" s="67">
        <f t="shared" si="213"/>
        <v>44759.594533619878</v>
      </c>
      <c r="BQ21" s="67">
        <f t="shared" si="213"/>
        <v>45184.594533619878</v>
      </c>
      <c r="BR21" s="67">
        <f t="shared" si="213"/>
        <v>45609.594533619878</v>
      </c>
      <c r="BS21" s="67">
        <f t="shared" si="213"/>
        <v>46034.594533619878</v>
      </c>
      <c r="BT21" s="67">
        <f t="shared" si="213"/>
        <v>46459.594533619878</v>
      </c>
      <c r="BU21" s="67">
        <f t="shared" si="213"/>
        <v>46884.594533619878</v>
      </c>
      <c r="BV21" s="67">
        <f t="shared" si="213"/>
        <v>47309.594533619878</v>
      </c>
      <c r="BW21" s="67">
        <f t="shared" si="213"/>
        <v>47734.594533619878</v>
      </c>
      <c r="BX21" s="67">
        <f t="shared" si="213"/>
        <v>48159.594533619878</v>
      </c>
      <c r="BY21" s="67">
        <f t="shared" si="213"/>
        <v>48584.594533619878</v>
      </c>
      <c r="BZ21" s="67">
        <f t="shared" si="213"/>
        <v>49009.594533619878</v>
      </c>
      <c r="CA21" s="67">
        <f t="shared" si="213"/>
        <v>49434.594533619878</v>
      </c>
      <c r="CB21" s="67">
        <f t="shared" si="213"/>
        <v>49859.594533619878</v>
      </c>
      <c r="CC21" s="67">
        <f t="shared" si="213"/>
        <v>50284.594533619878</v>
      </c>
      <c r="CD21" s="67">
        <f t="shared" si="213"/>
        <v>50709.594533619886</v>
      </c>
      <c r="CE21" s="67">
        <f t="shared" si="213"/>
        <v>51134.594533619886</v>
      </c>
      <c r="CF21" s="67">
        <f t="shared" si="213"/>
        <v>51559.594533619886</v>
      </c>
      <c r="CG21" s="67">
        <f t="shared" si="213"/>
        <v>51984.594533619886</v>
      </c>
      <c r="CH21" s="67">
        <f t="shared" si="213"/>
        <v>52409.594533619886</v>
      </c>
      <c r="CI21" s="67">
        <f t="shared" si="213"/>
        <v>52834.594533619886</v>
      </c>
      <c r="CJ21" s="67">
        <f t="shared" si="213"/>
        <v>53259.594533619886</v>
      </c>
      <c r="CK21" s="67">
        <f t="shared" si="213"/>
        <v>53684.594533619886</v>
      </c>
      <c r="CL21" s="67">
        <f t="shared" si="213"/>
        <v>54109.594533619886</v>
      </c>
      <c r="CM21" s="67">
        <f t="shared" si="213"/>
        <v>54534.594533619886</v>
      </c>
      <c r="CN21" s="67">
        <f t="shared" si="213"/>
        <v>54959.594533619886</v>
      </c>
      <c r="CO21" s="67">
        <f t="shared" si="213"/>
        <v>55384.594533619886</v>
      </c>
      <c r="CP21" s="67">
        <f t="shared" si="213"/>
        <v>55809.594533619886</v>
      </c>
      <c r="CQ21" s="67">
        <f t="shared" si="213"/>
        <v>56234.594533619886</v>
      </c>
      <c r="CR21" s="67">
        <f t="shared" si="213"/>
        <v>56659.594533619886</v>
      </c>
      <c r="CS21" s="67">
        <f t="shared" si="213"/>
        <v>57084.594533619886</v>
      </c>
      <c r="CT21" s="67">
        <f t="shared" si="213"/>
        <v>57509.594533619886</v>
      </c>
      <c r="CU21" s="67">
        <f t="shared" si="213"/>
        <v>57934.594533619886</v>
      </c>
      <c r="CV21" s="67">
        <f t="shared" si="213"/>
        <v>58359.594533619878</v>
      </c>
      <c r="CW21" s="67">
        <f t="shared" si="213"/>
        <v>58784.594533619878</v>
      </c>
    </row>
    <row r="22" spans="1:101" x14ac:dyDescent="0.25">
      <c r="A22" s="66"/>
      <c r="B22" s="63" t="s">
        <v>8</v>
      </c>
      <c r="C22" s="67">
        <f t="shared" ref="C22:AH22" si="214">IF(C$14&lt;=prima_fascia,(C$14*$B$6),IF(C$14&lt;=seconda_fascia,((prima_fascia*$B$6)+(C$14-prima_fascia)*(($C$6*-(0.03+10/POWER(C$14-prima_fascia,0.4)))*0.26+$C$6)),IF(C$14&lt;=terza_fascia,((prima_fascia*$B$6)+(seconda_fascia-prima_fascia)*(($C$6*-(0.03+10/POWER((seconda_fascia-prima_fascia),0.4)))*0.26+$C$6)+(C$14-seconda_fascia)*(($D$6*-(0.03+10/POWER((C$14-seconda_fascia),0.4)))+$D$6)),(prima_fascia*$B$6)+(seconda_fascia-prima_fascia)*(($C$6*-(0.03+10/POWER((seconda_fascia-prima_fascia),0.4)))*0.26+$C$6)+(terza_fascia-seconda_fascia)*(($D$6*-(0.03+10/POWER((terza_fascia-seconda_fascia),0.4)))+$D$6)+(C$14-terza_fascia)*$E$6)))</f>
        <v>1500</v>
      </c>
      <c r="D22" s="67">
        <f t="shared" si="214"/>
        <v>3000</v>
      </c>
      <c r="E22" s="67">
        <f t="shared" si="214"/>
        <v>4436.8391914798576</v>
      </c>
      <c r="F22" s="67">
        <f t="shared" si="214"/>
        <v>5898.6</v>
      </c>
      <c r="G22" s="67">
        <f t="shared" si="214"/>
        <v>7365.4168889511875</v>
      </c>
      <c r="H22" s="67">
        <f t="shared" si="214"/>
        <v>8834.9741078121879</v>
      </c>
      <c r="I22" s="67">
        <f t="shared" si="214"/>
        <v>10306.336755584747</v>
      </c>
      <c r="J22" s="67">
        <f t="shared" si="214"/>
        <v>11779.011800495322</v>
      </c>
      <c r="K22" s="67">
        <f t="shared" si="214"/>
        <v>13252.700028912377</v>
      </c>
      <c r="L22" s="67">
        <f t="shared" si="214"/>
        <v>14727.203056620463</v>
      </c>
      <c r="M22" s="67">
        <f t="shared" si="214"/>
        <v>15355.739963312495</v>
      </c>
      <c r="N22" s="67">
        <f t="shared" si="214"/>
        <v>16032.203056620463</v>
      </c>
      <c r="O22" s="67">
        <f t="shared" si="214"/>
        <v>16718.389381526595</v>
      </c>
      <c r="P22" s="67">
        <f t="shared" si="214"/>
        <v>17409.845571643902</v>
      </c>
      <c r="Q22" s="67">
        <f t="shared" si="214"/>
        <v>18104.773740437282</v>
      </c>
      <c r="R22" s="67">
        <f t="shared" si="214"/>
        <v>18802.225749880698</v>
      </c>
      <c r="S22" s="67">
        <f t="shared" si="214"/>
        <v>19501.626189144263</v>
      </c>
      <c r="T22" s="67">
        <f t="shared" si="214"/>
        <v>20202.593550121353</v>
      </c>
      <c r="U22" s="67">
        <f t="shared" si="214"/>
        <v>20904.858894979086</v>
      </c>
      <c r="V22" s="67">
        <f t="shared" si="214"/>
        <v>21608.223885959898</v>
      </c>
      <c r="W22" s="67">
        <f t="shared" si="214"/>
        <v>21983.223885959898</v>
      </c>
      <c r="X22" s="67">
        <f t="shared" si="214"/>
        <v>22358.223885959898</v>
      </c>
      <c r="Y22" s="67">
        <f t="shared" si="214"/>
        <v>22733.223885959898</v>
      </c>
      <c r="Z22" s="67">
        <f t="shared" si="214"/>
        <v>23108.223885959898</v>
      </c>
      <c r="AA22" s="67">
        <f t="shared" si="214"/>
        <v>23483.223885959898</v>
      </c>
      <c r="AB22" s="67">
        <f t="shared" si="214"/>
        <v>23858.223885959898</v>
      </c>
      <c r="AC22" s="67">
        <f t="shared" si="214"/>
        <v>24233.223885959898</v>
      </c>
      <c r="AD22" s="67">
        <f t="shared" si="214"/>
        <v>24608.223885959898</v>
      </c>
      <c r="AE22" s="67">
        <f t="shared" si="214"/>
        <v>24983.223885959898</v>
      </c>
      <c r="AF22" s="67">
        <f t="shared" si="214"/>
        <v>25358.223885959898</v>
      </c>
      <c r="AG22" s="67">
        <f t="shared" si="214"/>
        <v>25733.223885959898</v>
      </c>
      <c r="AH22" s="67">
        <f t="shared" si="214"/>
        <v>26108.223885959898</v>
      </c>
      <c r="AI22" s="67">
        <f t="shared" ref="AI22:BN22" si="215">IF(AI$14&lt;=prima_fascia,(AI$14*$B$6),IF(AI$14&lt;=seconda_fascia,((prima_fascia*$B$6)+(AI$14-prima_fascia)*(($C$6*-(0.03+10/POWER(AI$14-prima_fascia,0.4)))*0.26+$C$6)),IF(AI$14&lt;=terza_fascia,((prima_fascia*$B$6)+(seconda_fascia-prima_fascia)*(($C$6*-(0.03+10/POWER((seconda_fascia-prima_fascia),0.4)))*0.26+$C$6)+(AI$14-seconda_fascia)*(($D$6*-(0.03+10/POWER((AI$14-seconda_fascia),0.4)))+$D$6)),(prima_fascia*$B$6)+(seconda_fascia-prima_fascia)*(($C$6*-(0.03+10/POWER((seconda_fascia-prima_fascia),0.4)))*0.26+$C$6)+(terza_fascia-seconda_fascia)*(($D$6*-(0.03+10/POWER((terza_fascia-seconda_fascia),0.4)))+$D$6)+(AI$14-terza_fascia)*$E$6)))</f>
        <v>26483.223885959898</v>
      </c>
      <c r="AJ22" s="67">
        <f t="shared" si="215"/>
        <v>26858.223885959898</v>
      </c>
      <c r="AK22" s="67">
        <f t="shared" si="215"/>
        <v>27233.223885959898</v>
      </c>
      <c r="AL22" s="67">
        <f t="shared" si="215"/>
        <v>27608.223885959898</v>
      </c>
      <c r="AM22" s="67">
        <f t="shared" si="215"/>
        <v>27983.223885959898</v>
      </c>
      <c r="AN22" s="67">
        <f t="shared" si="215"/>
        <v>28358.223885959898</v>
      </c>
      <c r="AO22" s="67">
        <f t="shared" si="215"/>
        <v>28733.223885959898</v>
      </c>
      <c r="AP22" s="67">
        <f t="shared" si="215"/>
        <v>29108.223885959898</v>
      </c>
      <c r="AQ22" s="67">
        <f t="shared" si="215"/>
        <v>29483.223885959898</v>
      </c>
      <c r="AR22" s="67">
        <f t="shared" si="215"/>
        <v>29858.223885959898</v>
      </c>
      <c r="AS22" s="67">
        <f t="shared" si="215"/>
        <v>30233.223885959898</v>
      </c>
      <c r="AT22" s="67">
        <f t="shared" si="215"/>
        <v>30608.223885959898</v>
      </c>
      <c r="AU22" s="67">
        <f t="shared" si="215"/>
        <v>30983.223885959898</v>
      </c>
      <c r="AV22" s="67">
        <f t="shared" si="215"/>
        <v>31358.223885959898</v>
      </c>
      <c r="AW22" s="67">
        <f t="shared" si="215"/>
        <v>31733.223885959898</v>
      </c>
      <c r="AX22" s="67">
        <f t="shared" si="215"/>
        <v>32108.223885959898</v>
      </c>
      <c r="AY22" s="67">
        <f t="shared" si="215"/>
        <v>32483.223885959898</v>
      </c>
      <c r="AZ22" s="67">
        <f t="shared" si="215"/>
        <v>32858.223885959902</v>
      </c>
      <c r="BA22" s="67">
        <f t="shared" si="215"/>
        <v>33233.223885959902</v>
      </c>
      <c r="BB22" s="67">
        <f t="shared" si="215"/>
        <v>33608.223885959902</v>
      </c>
      <c r="BC22" s="67">
        <f t="shared" si="215"/>
        <v>33983.223885959902</v>
      </c>
      <c r="BD22" s="67">
        <f t="shared" si="215"/>
        <v>34358.223885959902</v>
      </c>
      <c r="BE22" s="67">
        <f t="shared" si="215"/>
        <v>34733.223885959902</v>
      </c>
      <c r="BF22" s="67">
        <f t="shared" si="215"/>
        <v>35108.223885959902</v>
      </c>
      <c r="BG22" s="67">
        <f t="shared" si="215"/>
        <v>35483.223885959902</v>
      </c>
      <c r="BH22" s="67">
        <f t="shared" si="215"/>
        <v>35858.223885959902</v>
      </c>
      <c r="BI22" s="67">
        <f t="shared" si="215"/>
        <v>36233.223885959902</v>
      </c>
      <c r="BJ22" s="67">
        <f t="shared" si="215"/>
        <v>36608.223885959902</v>
      </c>
      <c r="BK22" s="67">
        <f t="shared" si="215"/>
        <v>36983.223885959902</v>
      </c>
      <c r="BL22" s="67">
        <f t="shared" si="215"/>
        <v>37358.223885959902</v>
      </c>
      <c r="BM22" s="67">
        <f t="shared" si="215"/>
        <v>37733.223885959902</v>
      </c>
      <c r="BN22" s="67">
        <f t="shared" si="215"/>
        <v>38108.223885959902</v>
      </c>
      <c r="BO22" s="67">
        <f t="shared" ref="BO22:CW22" si="216">IF(BO$14&lt;=prima_fascia,(BO$14*$B$6),IF(BO$14&lt;=seconda_fascia,((prima_fascia*$B$6)+(BO$14-prima_fascia)*(($C$6*-(0.03+10/POWER(BO$14-prima_fascia,0.4)))*0.26+$C$6)),IF(BO$14&lt;=terza_fascia,((prima_fascia*$B$6)+(seconda_fascia-prima_fascia)*(($C$6*-(0.03+10/POWER((seconda_fascia-prima_fascia),0.4)))*0.26+$C$6)+(BO$14-seconda_fascia)*(($D$6*-(0.03+10/POWER((BO$14-seconda_fascia),0.4)))+$D$6)),(prima_fascia*$B$6)+(seconda_fascia-prima_fascia)*(($C$6*-(0.03+10/POWER((seconda_fascia-prima_fascia),0.4)))*0.26+$C$6)+(terza_fascia-seconda_fascia)*(($D$6*-(0.03+10/POWER((terza_fascia-seconda_fascia),0.4)))+$D$6)+(BO$14-terza_fascia)*$E$6)))</f>
        <v>38483.223885959902</v>
      </c>
      <c r="BP22" s="67">
        <f t="shared" si="216"/>
        <v>38858.223885959902</v>
      </c>
      <c r="BQ22" s="67">
        <f t="shared" si="216"/>
        <v>39233.223885959902</v>
      </c>
      <c r="BR22" s="67">
        <f t="shared" si="216"/>
        <v>39608.223885959902</v>
      </c>
      <c r="BS22" s="67">
        <f t="shared" si="216"/>
        <v>39983.223885959902</v>
      </c>
      <c r="BT22" s="67">
        <f t="shared" si="216"/>
        <v>40358.223885959902</v>
      </c>
      <c r="BU22" s="67">
        <f t="shared" si="216"/>
        <v>40733.223885959902</v>
      </c>
      <c r="BV22" s="67">
        <f t="shared" si="216"/>
        <v>41108.223885959902</v>
      </c>
      <c r="BW22" s="67">
        <f t="shared" si="216"/>
        <v>41483.223885959902</v>
      </c>
      <c r="BX22" s="67">
        <f t="shared" si="216"/>
        <v>41858.223885959902</v>
      </c>
      <c r="BY22" s="67">
        <f t="shared" si="216"/>
        <v>42233.223885959902</v>
      </c>
      <c r="BZ22" s="67">
        <f t="shared" si="216"/>
        <v>42608.223885959902</v>
      </c>
      <c r="CA22" s="67">
        <f t="shared" si="216"/>
        <v>42983.223885959902</v>
      </c>
      <c r="CB22" s="67">
        <f t="shared" si="216"/>
        <v>43358.223885959902</v>
      </c>
      <c r="CC22" s="67">
        <f t="shared" si="216"/>
        <v>43733.223885959902</v>
      </c>
      <c r="CD22" s="67">
        <f t="shared" si="216"/>
        <v>44108.223885959902</v>
      </c>
      <c r="CE22" s="67">
        <f t="shared" si="216"/>
        <v>44483.223885959902</v>
      </c>
      <c r="CF22" s="67">
        <f t="shared" si="216"/>
        <v>44858.223885959902</v>
      </c>
      <c r="CG22" s="67">
        <f t="shared" si="216"/>
        <v>45233.223885959902</v>
      </c>
      <c r="CH22" s="67">
        <f t="shared" si="216"/>
        <v>45608.223885959902</v>
      </c>
      <c r="CI22" s="67">
        <f t="shared" si="216"/>
        <v>45983.223885959902</v>
      </c>
      <c r="CJ22" s="67">
        <f t="shared" si="216"/>
        <v>46358.223885959902</v>
      </c>
      <c r="CK22" s="67">
        <f t="shared" si="216"/>
        <v>46733.223885959902</v>
      </c>
      <c r="CL22" s="67">
        <f t="shared" si="216"/>
        <v>47108.223885959902</v>
      </c>
      <c r="CM22" s="67">
        <f t="shared" si="216"/>
        <v>47483.223885959902</v>
      </c>
      <c r="CN22" s="67">
        <f t="shared" si="216"/>
        <v>47858.223885959902</v>
      </c>
      <c r="CO22" s="67">
        <f t="shared" si="216"/>
        <v>48233.223885959902</v>
      </c>
      <c r="CP22" s="67">
        <f t="shared" si="216"/>
        <v>48608.223885959902</v>
      </c>
      <c r="CQ22" s="67">
        <f t="shared" si="216"/>
        <v>48983.223885959902</v>
      </c>
      <c r="CR22" s="67">
        <f t="shared" si="216"/>
        <v>49358.223885959902</v>
      </c>
      <c r="CS22" s="67">
        <f t="shared" si="216"/>
        <v>49733.223885959902</v>
      </c>
      <c r="CT22" s="67">
        <f t="shared" si="216"/>
        <v>50108.223885959902</v>
      </c>
      <c r="CU22" s="67">
        <f t="shared" si="216"/>
        <v>50483.223885959902</v>
      </c>
      <c r="CV22" s="67">
        <f t="shared" si="216"/>
        <v>50858.223885959902</v>
      </c>
      <c r="CW22" s="67">
        <f t="shared" si="216"/>
        <v>51233.223885959902</v>
      </c>
    </row>
    <row r="23" spans="1:101" x14ac:dyDescent="0.25">
      <c r="A23" s="66"/>
      <c r="B23" s="63" t="s">
        <v>9</v>
      </c>
      <c r="C23" s="67">
        <f t="shared" ref="C23:AH23" si="217">IF(C$15&lt;=prima_fascia,(C$15*$B$7),IF(C$15&lt;=seconda_fascia,((prima_fascia*$B$7)+(C$15-prima_fascia)*(($C$7*-(0.03+10/POWER(C$15-prima_fascia,0.4)))*0.26+$C$7)),IF(C$15&lt;=terza_fascia,((prima_fascia*$B$7)+(seconda_fascia-prima_fascia)*(($C$7*-(0.03+10/POWER((seconda_fascia-prima_fascia),0.4)))*0.26+$C$7)+(C$15-seconda_fascia)*(($D$7*-(0.03+10/POWER((C$15-seconda_fascia),0.4)))+$D$7)),(prima_fascia*$B$7)+(seconda_fascia-prima_fascia)*(($C$7*-(0.03+10/POWER((seconda_fascia-prima_fascia),0.4)))*0.26+$C$7)+(terza_fascia-seconda_fascia)*(($D$7*-(0.03+10/POWER((terza_fascia-seconda_fascia),0.4)))+$D$7)+(C$15-terza_fascia)*$E$7)))</f>
        <v>1500</v>
      </c>
      <c r="D23" s="67">
        <f t="shared" si="217"/>
        <v>3000</v>
      </c>
      <c r="E23" s="67">
        <f t="shared" si="217"/>
        <v>4436.8391914798576</v>
      </c>
      <c r="F23" s="67">
        <f t="shared" si="217"/>
        <v>5898.6</v>
      </c>
      <c r="G23" s="67">
        <f t="shared" si="217"/>
        <v>7365.4168889511875</v>
      </c>
      <c r="H23" s="67">
        <f t="shared" si="217"/>
        <v>8834.9741078121879</v>
      </c>
      <c r="I23" s="67">
        <f t="shared" si="217"/>
        <v>10306.336755584747</v>
      </c>
      <c r="J23" s="67">
        <f t="shared" si="217"/>
        <v>11779.011800495322</v>
      </c>
      <c r="K23" s="67">
        <f t="shared" si="217"/>
        <v>13252.700028912377</v>
      </c>
      <c r="L23" s="67">
        <f t="shared" si="217"/>
        <v>14727.203056620463</v>
      </c>
      <c r="M23" s="67">
        <f t="shared" si="217"/>
        <v>15355.739963312495</v>
      </c>
      <c r="N23" s="67">
        <f t="shared" si="217"/>
        <v>16032.203056620463</v>
      </c>
      <c r="O23" s="67">
        <f t="shared" si="217"/>
        <v>16718.389381526595</v>
      </c>
      <c r="P23" s="67">
        <f t="shared" si="217"/>
        <v>17409.845571643902</v>
      </c>
      <c r="Q23" s="67">
        <f t="shared" si="217"/>
        <v>18104.773740437282</v>
      </c>
      <c r="R23" s="67">
        <f t="shared" si="217"/>
        <v>18802.225749880698</v>
      </c>
      <c r="S23" s="67">
        <f t="shared" si="217"/>
        <v>19501.626189144263</v>
      </c>
      <c r="T23" s="67">
        <f t="shared" si="217"/>
        <v>20202.593550121353</v>
      </c>
      <c r="U23" s="67">
        <f t="shared" si="217"/>
        <v>20904.858894979086</v>
      </c>
      <c r="V23" s="67">
        <f t="shared" si="217"/>
        <v>21608.223885959898</v>
      </c>
      <c r="W23" s="67">
        <f t="shared" si="217"/>
        <v>21983.223885959898</v>
      </c>
      <c r="X23" s="67">
        <f t="shared" si="217"/>
        <v>22358.223885959898</v>
      </c>
      <c r="Y23" s="67">
        <f t="shared" si="217"/>
        <v>22733.223885959898</v>
      </c>
      <c r="Z23" s="67">
        <f t="shared" si="217"/>
        <v>23108.223885959898</v>
      </c>
      <c r="AA23" s="67">
        <f t="shared" si="217"/>
        <v>23483.223885959898</v>
      </c>
      <c r="AB23" s="67">
        <f t="shared" si="217"/>
        <v>23858.223885959898</v>
      </c>
      <c r="AC23" s="67">
        <f t="shared" si="217"/>
        <v>24233.223885959898</v>
      </c>
      <c r="AD23" s="67">
        <f t="shared" si="217"/>
        <v>24608.223885959898</v>
      </c>
      <c r="AE23" s="67">
        <f t="shared" si="217"/>
        <v>24983.223885959898</v>
      </c>
      <c r="AF23" s="67">
        <f t="shared" si="217"/>
        <v>25358.223885959898</v>
      </c>
      <c r="AG23" s="67">
        <f t="shared" si="217"/>
        <v>25733.223885959898</v>
      </c>
      <c r="AH23" s="67">
        <f t="shared" si="217"/>
        <v>26108.223885959898</v>
      </c>
      <c r="AI23" s="67">
        <f t="shared" ref="AI23:BN23" si="218">IF(AI$15&lt;=prima_fascia,(AI$15*$B$7),IF(AI$15&lt;=seconda_fascia,((prima_fascia*$B$7)+(AI$15-prima_fascia)*(($C$7*-(0.03+10/POWER(AI$15-prima_fascia,0.4)))*0.26+$C$7)),IF(AI$15&lt;=terza_fascia,((prima_fascia*$B$7)+(seconda_fascia-prima_fascia)*(($C$7*-(0.03+10/POWER((seconda_fascia-prima_fascia),0.4)))*0.26+$C$7)+(AI$15-seconda_fascia)*(($D$7*-(0.03+10/POWER((AI$15-seconda_fascia),0.4)))+$D$7)),(prima_fascia*$B$7)+(seconda_fascia-prima_fascia)*(($C$7*-(0.03+10/POWER((seconda_fascia-prima_fascia),0.4)))*0.26+$C$7)+(terza_fascia-seconda_fascia)*(($D$7*-(0.03+10/POWER((terza_fascia-seconda_fascia),0.4)))+$D$7)+(AI$15-terza_fascia)*$E$7)))</f>
        <v>26483.223885959898</v>
      </c>
      <c r="AJ23" s="67">
        <f t="shared" si="218"/>
        <v>26858.223885959898</v>
      </c>
      <c r="AK23" s="67">
        <f t="shared" si="218"/>
        <v>27233.223885959898</v>
      </c>
      <c r="AL23" s="67">
        <f t="shared" si="218"/>
        <v>27608.223885959898</v>
      </c>
      <c r="AM23" s="67">
        <f t="shared" si="218"/>
        <v>27983.223885959898</v>
      </c>
      <c r="AN23" s="67">
        <f t="shared" si="218"/>
        <v>28358.223885959898</v>
      </c>
      <c r="AO23" s="67">
        <f t="shared" si="218"/>
        <v>28733.223885959898</v>
      </c>
      <c r="AP23" s="67">
        <f t="shared" si="218"/>
        <v>29108.223885959898</v>
      </c>
      <c r="AQ23" s="67">
        <f t="shared" si="218"/>
        <v>29483.223885959898</v>
      </c>
      <c r="AR23" s="67">
        <f t="shared" si="218"/>
        <v>29858.223885959898</v>
      </c>
      <c r="AS23" s="67">
        <f t="shared" si="218"/>
        <v>30233.223885959898</v>
      </c>
      <c r="AT23" s="67">
        <f t="shared" si="218"/>
        <v>30608.223885959898</v>
      </c>
      <c r="AU23" s="67">
        <f t="shared" si="218"/>
        <v>30983.223885959898</v>
      </c>
      <c r="AV23" s="67">
        <f t="shared" si="218"/>
        <v>31358.223885959898</v>
      </c>
      <c r="AW23" s="67">
        <f t="shared" si="218"/>
        <v>31733.223885959898</v>
      </c>
      <c r="AX23" s="67">
        <f t="shared" si="218"/>
        <v>32108.223885959898</v>
      </c>
      <c r="AY23" s="67">
        <f t="shared" si="218"/>
        <v>32483.223885959898</v>
      </c>
      <c r="AZ23" s="67">
        <f t="shared" si="218"/>
        <v>32858.223885959902</v>
      </c>
      <c r="BA23" s="67">
        <f t="shared" si="218"/>
        <v>33233.223885959902</v>
      </c>
      <c r="BB23" s="67">
        <f t="shared" si="218"/>
        <v>33608.223885959902</v>
      </c>
      <c r="BC23" s="67">
        <f t="shared" si="218"/>
        <v>33983.223885959902</v>
      </c>
      <c r="BD23" s="67">
        <f t="shared" si="218"/>
        <v>34358.223885959902</v>
      </c>
      <c r="BE23" s="67">
        <f t="shared" si="218"/>
        <v>34733.223885959902</v>
      </c>
      <c r="BF23" s="67">
        <f t="shared" si="218"/>
        <v>35108.223885959902</v>
      </c>
      <c r="BG23" s="67">
        <f t="shared" si="218"/>
        <v>35483.223885959902</v>
      </c>
      <c r="BH23" s="67">
        <f t="shared" si="218"/>
        <v>35858.223885959902</v>
      </c>
      <c r="BI23" s="67">
        <f t="shared" si="218"/>
        <v>36233.223885959902</v>
      </c>
      <c r="BJ23" s="67">
        <f t="shared" si="218"/>
        <v>36608.223885959902</v>
      </c>
      <c r="BK23" s="67">
        <f t="shared" si="218"/>
        <v>36983.223885959902</v>
      </c>
      <c r="BL23" s="67">
        <f t="shared" si="218"/>
        <v>37358.223885959902</v>
      </c>
      <c r="BM23" s="67">
        <f t="shared" si="218"/>
        <v>37733.223885959902</v>
      </c>
      <c r="BN23" s="67">
        <f t="shared" si="218"/>
        <v>38108.223885959902</v>
      </c>
      <c r="BO23" s="67">
        <f t="shared" ref="BO23:CW23" si="219">IF(BO$15&lt;=prima_fascia,(BO$15*$B$7),IF(BO$15&lt;=seconda_fascia,((prima_fascia*$B$7)+(BO$15-prima_fascia)*(($C$7*-(0.03+10/POWER(BO$15-prima_fascia,0.4)))*0.26+$C$7)),IF(BO$15&lt;=terza_fascia,((prima_fascia*$B$7)+(seconda_fascia-prima_fascia)*(($C$7*-(0.03+10/POWER((seconda_fascia-prima_fascia),0.4)))*0.26+$C$7)+(BO$15-seconda_fascia)*(($D$7*-(0.03+10/POWER((BO$15-seconda_fascia),0.4)))+$D$7)),(prima_fascia*$B$7)+(seconda_fascia-prima_fascia)*(($C$7*-(0.03+10/POWER((seconda_fascia-prima_fascia),0.4)))*0.26+$C$7)+(terza_fascia-seconda_fascia)*(($D$7*-(0.03+10/POWER((terza_fascia-seconda_fascia),0.4)))+$D$7)+(BO$15-terza_fascia)*$E$7)))</f>
        <v>38483.223885959902</v>
      </c>
      <c r="BP23" s="67">
        <f t="shared" si="219"/>
        <v>38858.223885959902</v>
      </c>
      <c r="BQ23" s="67">
        <f t="shared" si="219"/>
        <v>39233.223885959902</v>
      </c>
      <c r="BR23" s="67">
        <f t="shared" si="219"/>
        <v>39608.223885959902</v>
      </c>
      <c r="BS23" s="67">
        <f t="shared" si="219"/>
        <v>39983.223885959902</v>
      </c>
      <c r="BT23" s="67">
        <f t="shared" si="219"/>
        <v>40358.223885959902</v>
      </c>
      <c r="BU23" s="67">
        <f t="shared" si="219"/>
        <v>40733.223885959902</v>
      </c>
      <c r="BV23" s="67">
        <f t="shared" si="219"/>
        <v>41108.223885959902</v>
      </c>
      <c r="BW23" s="67">
        <f t="shared" si="219"/>
        <v>41483.223885959902</v>
      </c>
      <c r="BX23" s="67">
        <f t="shared" si="219"/>
        <v>41858.223885959902</v>
      </c>
      <c r="BY23" s="67">
        <f t="shared" si="219"/>
        <v>42233.223885959902</v>
      </c>
      <c r="BZ23" s="67">
        <f t="shared" si="219"/>
        <v>42608.223885959902</v>
      </c>
      <c r="CA23" s="67">
        <f t="shared" si="219"/>
        <v>42983.223885959902</v>
      </c>
      <c r="CB23" s="67">
        <f t="shared" si="219"/>
        <v>43358.223885959902</v>
      </c>
      <c r="CC23" s="67">
        <f t="shared" si="219"/>
        <v>43733.223885959902</v>
      </c>
      <c r="CD23" s="67">
        <f t="shared" si="219"/>
        <v>44108.223885959902</v>
      </c>
      <c r="CE23" s="67">
        <f t="shared" si="219"/>
        <v>44483.223885959902</v>
      </c>
      <c r="CF23" s="67">
        <f t="shared" si="219"/>
        <v>44858.223885959902</v>
      </c>
      <c r="CG23" s="67">
        <f t="shared" si="219"/>
        <v>45233.223885959902</v>
      </c>
      <c r="CH23" s="67">
        <f t="shared" si="219"/>
        <v>45608.223885959902</v>
      </c>
      <c r="CI23" s="67">
        <f t="shared" si="219"/>
        <v>45983.223885959902</v>
      </c>
      <c r="CJ23" s="67">
        <f t="shared" si="219"/>
        <v>46358.223885959902</v>
      </c>
      <c r="CK23" s="67">
        <f t="shared" si="219"/>
        <v>46733.223885959902</v>
      </c>
      <c r="CL23" s="67">
        <f t="shared" si="219"/>
        <v>47108.223885959902</v>
      </c>
      <c r="CM23" s="67">
        <f t="shared" si="219"/>
        <v>47483.223885959902</v>
      </c>
      <c r="CN23" s="67">
        <f t="shared" si="219"/>
        <v>47858.223885959902</v>
      </c>
      <c r="CO23" s="67">
        <f t="shared" si="219"/>
        <v>48233.223885959902</v>
      </c>
      <c r="CP23" s="67">
        <f t="shared" si="219"/>
        <v>48608.223885959902</v>
      </c>
      <c r="CQ23" s="67">
        <f t="shared" si="219"/>
        <v>48983.223885959902</v>
      </c>
      <c r="CR23" s="67">
        <f t="shared" si="219"/>
        <v>49358.223885959902</v>
      </c>
      <c r="CS23" s="67">
        <f t="shared" si="219"/>
        <v>49733.223885959902</v>
      </c>
      <c r="CT23" s="67">
        <f t="shared" si="219"/>
        <v>50108.223885959902</v>
      </c>
      <c r="CU23" s="67">
        <f t="shared" si="219"/>
        <v>50483.223885959902</v>
      </c>
      <c r="CV23" s="67">
        <f t="shared" si="219"/>
        <v>50858.223885959902</v>
      </c>
      <c r="CW23" s="67">
        <f t="shared" si="219"/>
        <v>51233.223885959902</v>
      </c>
    </row>
    <row r="24" spans="1:101" x14ac:dyDescent="0.25">
      <c r="A24" s="66"/>
      <c r="B24" s="63" t="s">
        <v>21</v>
      </c>
      <c r="C24" s="67">
        <f t="shared" ref="C24:AH24" si="220">IF(C$16&lt;=prima_fascia,(C$16*$B$8),IF(C$16&lt;=seconda_fascia,((prima_fascia*$B$8)+(C$16-prima_fascia)*(($C$8*-(0.03+10/POWER(C$16-prima_fascia,0.4)))*0.26+$C$8)),IF(C$16&lt;=terza_fascia,((prima_fascia*$B$8)+(seconda_fascia-prima_fascia)*(($C$8*-(0.03+10/POWER((seconda_fascia-prima_fascia),0.4)))*0.26+$C$8)+(C$16-seconda_fascia)*(($D$8*-(0.03+10/POWER((C$16-seconda_fascia),0.4)))+$D$8)),(prima_fascia*$B$8)+(seconda_fascia-prima_fascia)*(($C$8*-(0.03+10/POWER((seconda_fascia-prima_fascia),0.4)))*0.26+$C$8)+(terza_fascia-seconda_fascia)*(($D$8*-(0.03+10/POWER((terza_fascia-seconda_fascia),0.4)))+$D$8)+(C$16-terza_fascia)*$E$8)))</f>
        <v>950</v>
      </c>
      <c r="D24" s="67">
        <f t="shared" si="220"/>
        <v>1900</v>
      </c>
      <c r="E24" s="67">
        <f t="shared" si="220"/>
        <v>2809.9981546039094</v>
      </c>
      <c r="F24" s="67">
        <f t="shared" si="220"/>
        <v>3735.7799999999997</v>
      </c>
      <c r="G24" s="67">
        <f t="shared" si="220"/>
        <v>4664.7640296690861</v>
      </c>
      <c r="H24" s="67">
        <f t="shared" si="220"/>
        <v>5595.4836016143863</v>
      </c>
      <c r="I24" s="67">
        <f t="shared" si="220"/>
        <v>6527.3466118703391</v>
      </c>
      <c r="J24" s="67">
        <f t="shared" si="220"/>
        <v>7460.0408069803707</v>
      </c>
      <c r="K24" s="67">
        <f t="shared" si="220"/>
        <v>8393.3766849778385</v>
      </c>
      <c r="L24" s="67">
        <f t="shared" si="220"/>
        <v>9327.2286025262911</v>
      </c>
      <c r="M24" s="67">
        <f t="shared" si="220"/>
        <v>9746.253206987647</v>
      </c>
      <c r="N24" s="67">
        <f t="shared" si="220"/>
        <v>10197.228602526291</v>
      </c>
      <c r="O24" s="67">
        <f t="shared" si="220"/>
        <v>10654.686152463712</v>
      </c>
      <c r="P24" s="67">
        <f t="shared" si="220"/>
        <v>11115.656945875251</v>
      </c>
      <c r="Q24" s="67">
        <f t="shared" si="220"/>
        <v>11578.942391737504</v>
      </c>
      <c r="R24" s="67">
        <f t="shared" si="220"/>
        <v>12043.910398033115</v>
      </c>
      <c r="S24" s="67">
        <f t="shared" si="220"/>
        <v>12510.177357542159</v>
      </c>
      <c r="T24" s="67">
        <f t="shared" si="220"/>
        <v>12977.488931526885</v>
      </c>
      <c r="U24" s="67">
        <f t="shared" si="220"/>
        <v>13445.665828098707</v>
      </c>
      <c r="V24" s="67">
        <f t="shared" si="220"/>
        <v>13914.575822085913</v>
      </c>
      <c r="W24" s="67">
        <f t="shared" si="220"/>
        <v>14164.575822085913</v>
      </c>
      <c r="X24" s="67">
        <f t="shared" si="220"/>
        <v>14414.575822085913</v>
      </c>
      <c r="Y24" s="67">
        <f t="shared" si="220"/>
        <v>14664.575822085913</v>
      </c>
      <c r="Z24" s="67">
        <f t="shared" si="220"/>
        <v>14914.575822085913</v>
      </c>
      <c r="AA24" s="67">
        <f t="shared" si="220"/>
        <v>15164.575822085913</v>
      </c>
      <c r="AB24" s="67">
        <f t="shared" si="220"/>
        <v>15414.575822085913</v>
      </c>
      <c r="AC24" s="67">
        <f t="shared" si="220"/>
        <v>15664.575822085913</v>
      </c>
      <c r="AD24" s="67">
        <f t="shared" si="220"/>
        <v>15914.575822085913</v>
      </c>
      <c r="AE24" s="67">
        <f t="shared" si="220"/>
        <v>16164.575822085913</v>
      </c>
      <c r="AF24" s="67">
        <f t="shared" si="220"/>
        <v>16414.575822085913</v>
      </c>
      <c r="AG24" s="67">
        <f t="shared" si="220"/>
        <v>16664.575822085913</v>
      </c>
      <c r="AH24" s="67">
        <f t="shared" si="220"/>
        <v>16914.575822085913</v>
      </c>
      <c r="AI24" s="67">
        <f t="shared" ref="AI24:BN24" si="221">IF(AI$16&lt;=prima_fascia,(AI$16*$B$8),IF(AI$16&lt;=seconda_fascia,((prima_fascia*$B$8)+(AI$16-prima_fascia)*(($C$8*-(0.03+10/POWER(AI$16-prima_fascia,0.4)))*0.26+$C$8)),IF(AI$16&lt;=terza_fascia,((prima_fascia*$B$8)+(seconda_fascia-prima_fascia)*(($C$8*-(0.03+10/POWER((seconda_fascia-prima_fascia),0.4)))*0.26+$C$8)+(AI$16-seconda_fascia)*(($D$8*-(0.03+10/POWER((AI$16-seconda_fascia),0.4)))+$D$8)),(prima_fascia*$B$8)+(seconda_fascia-prima_fascia)*(($C$8*-(0.03+10/POWER((seconda_fascia-prima_fascia),0.4)))*0.26+$C$8)+(terza_fascia-seconda_fascia)*(($D$8*-(0.03+10/POWER((terza_fascia-seconda_fascia),0.4)))+$D$8)+(AI$16-terza_fascia)*$E$8)))</f>
        <v>17164.575822085913</v>
      </c>
      <c r="AJ24" s="67">
        <f t="shared" si="221"/>
        <v>17414.575822085913</v>
      </c>
      <c r="AK24" s="67">
        <f t="shared" si="221"/>
        <v>17664.575822085913</v>
      </c>
      <c r="AL24" s="67">
        <f t="shared" si="221"/>
        <v>17914.575822085913</v>
      </c>
      <c r="AM24" s="67">
        <f t="shared" si="221"/>
        <v>18164.575822085913</v>
      </c>
      <c r="AN24" s="67">
        <f t="shared" si="221"/>
        <v>18414.575822085913</v>
      </c>
      <c r="AO24" s="67">
        <f t="shared" si="221"/>
        <v>18664.575822085913</v>
      </c>
      <c r="AP24" s="67">
        <f t="shared" si="221"/>
        <v>18914.575822085913</v>
      </c>
      <c r="AQ24" s="67">
        <f t="shared" si="221"/>
        <v>19164.575822085913</v>
      </c>
      <c r="AR24" s="67">
        <f t="shared" si="221"/>
        <v>19414.575822085913</v>
      </c>
      <c r="AS24" s="67">
        <f t="shared" si="221"/>
        <v>19664.575822085913</v>
      </c>
      <c r="AT24" s="67">
        <f t="shared" si="221"/>
        <v>19914.575822085913</v>
      </c>
      <c r="AU24" s="67">
        <f t="shared" si="221"/>
        <v>20164.575822085913</v>
      </c>
      <c r="AV24" s="67">
        <f t="shared" si="221"/>
        <v>20414.575822085913</v>
      </c>
      <c r="AW24" s="67">
        <f t="shared" si="221"/>
        <v>20664.575822085913</v>
      </c>
      <c r="AX24" s="67">
        <f t="shared" si="221"/>
        <v>20914.575822085913</v>
      </c>
      <c r="AY24" s="67">
        <f t="shared" si="221"/>
        <v>21164.575822085913</v>
      </c>
      <c r="AZ24" s="67">
        <f t="shared" si="221"/>
        <v>21414.575822085913</v>
      </c>
      <c r="BA24" s="67">
        <f t="shared" si="221"/>
        <v>21664.575822085913</v>
      </c>
      <c r="BB24" s="67">
        <f t="shared" si="221"/>
        <v>21914.575822085913</v>
      </c>
      <c r="BC24" s="67">
        <f t="shared" si="221"/>
        <v>22164.575822085913</v>
      </c>
      <c r="BD24" s="67">
        <f t="shared" si="221"/>
        <v>22414.575822085913</v>
      </c>
      <c r="BE24" s="67">
        <f t="shared" si="221"/>
        <v>22664.575822085913</v>
      </c>
      <c r="BF24" s="67">
        <f t="shared" si="221"/>
        <v>22914.575822085913</v>
      </c>
      <c r="BG24" s="67">
        <f t="shared" si="221"/>
        <v>23164.575822085913</v>
      </c>
      <c r="BH24" s="67">
        <f t="shared" si="221"/>
        <v>23414.575822085913</v>
      </c>
      <c r="BI24" s="67">
        <f t="shared" si="221"/>
        <v>23664.575822085913</v>
      </c>
      <c r="BJ24" s="67">
        <f t="shared" si="221"/>
        <v>23914.575822085913</v>
      </c>
      <c r="BK24" s="67">
        <f t="shared" si="221"/>
        <v>24164.575822085913</v>
      </c>
      <c r="BL24" s="67">
        <f t="shared" si="221"/>
        <v>24414.575822085913</v>
      </c>
      <c r="BM24" s="67">
        <f t="shared" si="221"/>
        <v>24664.575822085913</v>
      </c>
      <c r="BN24" s="67">
        <f t="shared" si="221"/>
        <v>24914.575822085913</v>
      </c>
      <c r="BO24" s="67">
        <f t="shared" ref="BO24:CW24" si="222">IF(BO$16&lt;=prima_fascia,(BO$16*$B$8),IF(BO$16&lt;=seconda_fascia,((prima_fascia*$B$8)+(BO$16-prima_fascia)*(($C$8*-(0.03+10/POWER(BO$16-prima_fascia,0.4)))*0.26+$C$8)),IF(BO$16&lt;=terza_fascia,((prima_fascia*$B$8)+(seconda_fascia-prima_fascia)*(($C$8*-(0.03+10/POWER((seconda_fascia-prima_fascia),0.4)))*0.26+$C$8)+(BO$16-seconda_fascia)*(($D$8*-(0.03+10/POWER((BO$16-seconda_fascia),0.4)))+$D$8)),(prima_fascia*$B$8)+(seconda_fascia-prima_fascia)*(($C$8*-(0.03+10/POWER((seconda_fascia-prima_fascia),0.4)))*0.26+$C$8)+(terza_fascia-seconda_fascia)*(($D$8*-(0.03+10/POWER((terza_fascia-seconda_fascia),0.4)))+$D$8)+(BO$16-terza_fascia)*$E$8)))</f>
        <v>25164.575822085913</v>
      </c>
      <c r="BP24" s="67">
        <f t="shared" si="222"/>
        <v>25414.575822085913</v>
      </c>
      <c r="BQ24" s="67">
        <f t="shared" si="222"/>
        <v>25664.575822085913</v>
      </c>
      <c r="BR24" s="67">
        <f t="shared" si="222"/>
        <v>25914.575822085913</v>
      </c>
      <c r="BS24" s="67">
        <f t="shared" si="222"/>
        <v>26164.575822085913</v>
      </c>
      <c r="BT24" s="67">
        <f t="shared" si="222"/>
        <v>26414.575822085913</v>
      </c>
      <c r="BU24" s="67">
        <f t="shared" si="222"/>
        <v>26664.575822085913</v>
      </c>
      <c r="BV24" s="67">
        <f t="shared" si="222"/>
        <v>26914.575822085913</v>
      </c>
      <c r="BW24" s="67">
        <f t="shared" si="222"/>
        <v>27164.575822085913</v>
      </c>
      <c r="BX24" s="67">
        <f t="shared" si="222"/>
        <v>27414.575822085913</v>
      </c>
      <c r="BY24" s="67">
        <f t="shared" si="222"/>
        <v>27664.575822085913</v>
      </c>
      <c r="BZ24" s="67">
        <f t="shared" si="222"/>
        <v>27914.575822085913</v>
      </c>
      <c r="CA24" s="67">
        <f t="shared" si="222"/>
        <v>28164.575822085913</v>
      </c>
      <c r="CB24" s="67">
        <f t="shared" si="222"/>
        <v>28414.575822085913</v>
      </c>
      <c r="CC24" s="67">
        <f t="shared" si="222"/>
        <v>28664.575822085913</v>
      </c>
      <c r="CD24" s="67">
        <f t="shared" si="222"/>
        <v>28914.575822085913</v>
      </c>
      <c r="CE24" s="67">
        <f t="shared" si="222"/>
        <v>29164.575822085913</v>
      </c>
      <c r="CF24" s="67">
        <f t="shared" si="222"/>
        <v>29414.575822085913</v>
      </c>
      <c r="CG24" s="67">
        <f t="shared" si="222"/>
        <v>29664.575822085913</v>
      </c>
      <c r="CH24" s="67">
        <f t="shared" si="222"/>
        <v>29914.575822085913</v>
      </c>
      <c r="CI24" s="67">
        <f t="shared" si="222"/>
        <v>30164.575822085913</v>
      </c>
      <c r="CJ24" s="67">
        <f t="shared" si="222"/>
        <v>30414.575822085913</v>
      </c>
      <c r="CK24" s="67">
        <f t="shared" si="222"/>
        <v>30664.575822085913</v>
      </c>
      <c r="CL24" s="67">
        <f t="shared" si="222"/>
        <v>30914.575822085913</v>
      </c>
      <c r="CM24" s="67">
        <f t="shared" si="222"/>
        <v>31164.575822085913</v>
      </c>
      <c r="CN24" s="67">
        <f t="shared" si="222"/>
        <v>31414.575822085913</v>
      </c>
      <c r="CO24" s="67">
        <f t="shared" si="222"/>
        <v>31664.575822085913</v>
      </c>
      <c r="CP24" s="67">
        <f t="shared" si="222"/>
        <v>31914.575822085913</v>
      </c>
      <c r="CQ24" s="67">
        <f t="shared" si="222"/>
        <v>32164.575822085913</v>
      </c>
      <c r="CR24" s="67">
        <f t="shared" si="222"/>
        <v>32414.575822085913</v>
      </c>
      <c r="CS24" s="67">
        <f t="shared" si="222"/>
        <v>32664.575822085913</v>
      </c>
      <c r="CT24" s="67">
        <f t="shared" si="222"/>
        <v>32914.575822085913</v>
      </c>
      <c r="CU24" s="67">
        <f t="shared" si="222"/>
        <v>33164.575822085913</v>
      </c>
      <c r="CV24" s="67">
        <f t="shared" si="222"/>
        <v>33414.575822085913</v>
      </c>
      <c r="CW24" s="67">
        <f t="shared" si="222"/>
        <v>33664.575822085913</v>
      </c>
    </row>
    <row r="25" spans="1:101" x14ac:dyDescent="0.25">
      <c r="A25" s="66"/>
      <c r="B25" s="68" t="s">
        <v>56</v>
      </c>
      <c r="C25" s="69">
        <f>C18+C23+C24</f>
        <v>4950</v>
      </c>
      <c r="D25" s="70">
        <f t="shared" ref="D25:BO25" si="223">D18+D23+D24</f>
        <v>9900</v>
      </c>
      <c r="E25" s="69">
        <f t="shared" si="223"/>
        <v>14641.569331883529</v>
      </c>
      <c r="F25" s="69">
        <f t="shared" si="223"/>
        <v>19465.38</v>
      </c>
      <c r="G25" s="69">
        <f t="shared" si="223"/>
        <v>24305.875733538924</v>
      </c>
      <c r="H25" s="69">
        <f t="shared" si="223"/>
        <v>29155.414555780222</v>
      </c>
      <c r="I25" s="69">
        <f t="shared" si="223"/>
        <v>34010.911293429665</v>
      </c>
      <c r="J25" s="69">
        <f t="shared" si="223"/>
        <v>38870.738941634561</v>
      </c>
      <c r="K25" s="69">
        <f t="shared" si="223"/>
        <v>43733.910095410851</v>
      </c>
      <c r="L25" s="69">
        <f t="shared" si="223"/>
        <v>48599.770086847522</v>
      </c>
      <c r="M25" s="69">
        <f t="shared" si="223"/>
        <v>50694.893109154305</v>
      </c>
      <c r="N25" s="69">
        <f t="shared" si="223"/>
        <v>52949.770086847522</v>
      </c>
      <c r="O25" s="69">
        <f t="shared" si="223"/>
        <v>55237.057836534637</v>
      </c>
      <c r="P25" s="69">
        <f t="shared" si="223"/>
        <v>57541.911803592324</v>
      </c>
      <c r="Q25" s="69">
        <f t="shared" si="223"/>
        <v>59858.33903290359</v>
      </c>
      <c r="R25" s="69">
        <f t="shared" si="223"/>
        <v>62183.179064381642</v>
      </c>
      <c r="S25" s="69">
        <f t="shared" si="223"/>
        <v>64514.513861926862</v>
      </c>
      <c r="T25" s="69">
        <f t="shared" si="223"/>
        <v>66851.07173185049</v>
      </c>
      <c r="U25" s="69">
        <f t="shared" si="223"/>
        <v>69191.9562147096</v>
      </c>
      <c r="V25" s="69">
        <f t="shared" si="223"/>
        <v>71536.506184645637</v>
      </c>
      <c r="W25" s="69">
        <f t="shared" si="223"/>
        <v>72786.506184645637</v>
      </c>
      <c r="X25" s="69">
        <f t="shared" si="223"/>
        <v>74036.506184645637</v>
      </c>
      <c r="Y25" s="69">
        <f t="shared" si="223"/>
        <v>75286.506184645637</v>
      </c>
      <c r="Z25" s="69">
        <f t="shared" si="223"/>
        <v>76536.506184645637</v>
      </c>
      <c r="AA25" s="69">
        <f t="shared" si="223"/>
        <v>77786.506184645637</v>
      </c>
      <c r="AB25" s="69">
        <f t="shared" si="223"/>
        <v>79036.506184645637</v>
      </c>
      <c r="AC25" s="69">
        <f t="shared" si="223"/>
        <v>80286.506184645637</v>
      </c>
      <c r="AD25" s="69">
        <f t="shared" si="223"/>
        <v>81536.506184645637</v>
      </c>
      <c r="AE25" s="69">
        <f t="shared" si="223"/>
        <v>82786.506184645637</v>
      </c>
      <c r="AF25" s="69">
        <f t="shared" si="223"/>
        <v>84036.506184645637</v>
      </c>
      <c r="AG25" s="69">
        <f t="shared" si="223"/>
        <v>85286.506184645637</v>
      </c>
      <c r="AH25" s="69">
        <f t="shared" si="223"/>
        <v>86536.506184645637</v>
      </c>
      <c r="AI25" s="69">
        <f t="shared" si="223"/>
        <v>87786.506184645637</v>
      </c>
      <c r="AJ25" s="69">
        <f t="shared" si="223"/>
        <v>89036.506184645637</v>
      </c>
      <c r="AK25" s="69">
        <f t="shared" si="223"/>
        <v>90286.506184645637</v>
      </c>
      <c r="AL25" s="69">
        <f t="shared" si="223"/>
        <v>91536.506184645637</v>
      </c>
      <c r="AM25" s="69">
        <f t="shared" si="223"/>
        <v>92786.506184645637</v>
      </c>
      <c r="AN25" s="69">
        <f t="shared" si="223"/>
        <v>94036.506184645637</v>
      </c>
      <c r="AO25" s="69">
        <f t="shared" si="223"/>
        <v>95286.506184645637</v>
      </c>
      <c r="AP25" s="69">
        <f t="shared" si="223"/>
        <v>96536.506184645637</v>
      </c>
      <c r="AQ25" s="69">
        <f t="shared" si="223"/>
        <v>97786.506184645637</v>
      </c>
      <c r="AR25" s="69">
        <f t="shared" si="223"/>
        <v>99036.506184645637</v>
      </c>
      <c r="AS25" s="69">
        <f t="shared" si="223"/>
        <v>100286.50618464564</v>
      </c>
      <c r="AT25" s="69">
        <f t="shared" si="223"/>
        <v>101536.50618464564</v>
      </c>
      <c r="AU25" s="69">
        <f t="shared" si="223"/>
        <v>102786.50618464564</v>
      </c>
      <c r="AV25" s="69">
        <f t="shared" si="223"/>
        <v>104036.50618464564</v>
      </c>
      <c r="AW25" s="69">
        <f t="shared" si="223"/>
        <v>105286.50618464564</v>
      </c>
      <c r="AX25" s="69">
        <f t="shared" si="223"/>
        <v>106536.50618464564</v>
      </c>
      <c r="AY25" s="69">
        <f t="shared" si="223"/>
        <v>107786.50618464564</v>
      </c>
      <c r="AZ25" s="69">
        <f t="shared" si="223"/>
        <v>109036.50618464565</v>
      </c>
      <c r="BA25" s="69">
        <f t="shared" si="223"/>
        <v>110286.50618464565</v>
      </c>
      <c r="BB25" s="69">
        <f t="shared" si="223"/>
        <v>111536.50618464565</v>
      </c>
      <c r="BC25" s="69">
        <f t="shared" si="223"/>
        <v>112786.50618464565</v>
      </c>
      <c r="BD25" s="69">
        <f t="shared" si="223"/>
        <v>114036.50618464565</v>
      </c>
      <c r="BE25" s="69">
        <f t="shared" si="223"/>
        <v>115286.50618464565</v>
      </c>
      <c r="BF25" s="69">
        <f t="shared" si="223"/>
        <v>116536.50618464565</v>
      </c>
      <c r="BG25" s="69">
        <f t="shared" si="223"/>
        <v>117786.50618464565</v>
      </c>
      <c r="BH25" s="69">
        <f t="shared" si="223"/>
        <v>119036.50618464565</v>
      </c>
      <c r="BI25" s="69">
        <f t="shared" si="223"/>
        <v>120286.50618464565</v>
      </c>
      <c r="BJ25" s="69">
        <f t="shared" si="223"/>
        <v>121536.50618464565</v>
      </c>
      <c r="BK25" s="69">
        <f t="shared" si="223"/>
        <v>122786.50618464565</v>
      </c>
      <c r="BL25" s="69">
        <f t="shared" si="223"/>
        <v>124036.50618464565</v>
      </c>
      <c r="BM25" s="69">
        <f t="shared" si="223"/>
        <v>125286.50618464565</v>
      </c>
      <c r="BN25" s="69">
        <f t="shared" si="223"/>
        <v>126536.50618464565</v>
      </c>
      <c r="BO25" s="69">
        <f t="shared" si="223"/>
        <v>127786.50618464565</v>
      </c>
      <c r="BP25" s="69">
        <f t="shared" ref="BP25:CW25" si="224">BP18+BP23+BP24</f>
        <v>129036.50618464565</v>
      </c>
      <c r="BQ25" s="69">
        <f t="shared" si="224"/>
        <v>130286.50618464565</v>
      </c>
      <c r="BR25" s="69">
        <f t="shared" si="224"/>
        <v>131536.50618464564</v>
      </c>
      <c r="BS25" s="69">
        <f t="shared" si="224"/>
        <v>132786.50618464564</v>
      </c>
      <c r="BT25" s="69">
        <f t="shared" si="224"/>
        <v>134036.50618464564</v>
      </c>
      <c r="BU25" s="69">
        <f t="shared" si="224"/>
        <v>135286.50618464564</v>
      </c>
      <c r="BV25" s="69">
        <f t="shared" si="224"/>
        <v>136536.50618464564</v>
      </c>
      <c r="BW25" s="69">
        <f t="shared" si="224"/>
        <v>137786.50618464564</v>
      </c>
      <c r="BX25" s="69">
        <f t="shared" si="224"/>
        <v>139036.50618464564</v>
      </c>
      <c r="BY25" s="69">
        <f t="shared" si="224"/>
        <v>140286.50618464564</v>
      </c>
      <c r="BZ25" s="69">
        <f t="shared" si="224"/>
        <v>141536.50618464564</v>
      </c>
      <c r="CA25" s="69">
        <f t="shared" si="224"/>
        <v>142786.50618464564</v>
      </c>
      <c r="CB25" s="69">
        <f t="shared" si="224"/>
        <v>144036.50618464564</v>
      </c>
      <c r="CC25" s="69">
        <f t="shared" si="224"/>
        <v>145286.50618464564</v>
      </c>
      <c r="CD25" s="69">
        <f t="shared" si="224"/>
        <v>146536.50618464564</v>
      </c>
      <c r="CE25" s="69">
        <f t="shared" si="224"/>
        <v>147786.50618464564</v>
      </c>
      <c r="CF25" s="69">
        <f t="shared" si="224"/>
        <v>149036.50618464564</v>
      </c>
      <c r="CG25" s="69">
        <f t="shared" si="224"/>
        <v>150286.50618464564</v>
      </c>
      <c r="CH25" s="69">
        <f t="shared" si="224"/>
        <v>151536.50618464564</v>
      </c>
      <c r="CI25" s="69">
        <f t="shared" si="224"/>
        <v>152786.50618464564</v>
      </c>
      <c r="CJ25" s="69">
        <f t="shared" si="224"/>
        <v>154036.50618464564</v>
      </c>
      <c r="CK25" s="69">
        <f t="shared" si="224"/>
        <v>155286.50618464564</v>
      </c>
      <c r="CL25" s="69">
        <f t="shared" si="224"/>
        <v>156536.50618464564</v>
      </c>
      <c r="CM25" s="69">
        <f t="shared" si="224"/>
        <v>157786.50618464564</v>
      </c>
      <c r="CN25" s="69">
        <f t="shared" si="224"/>
        <v>159036.50618464564</v>
      </c>
      <c r="CO25" s="69">
        <f t="shared" si="224"/>
        <v>160286.50618464564</v>
      </c>
      <c r="CP25" s="69">
        <f t="shared" si="224"/>
        <v>161536.50618464564</v>
      </c>
      <c r="CQ25" s="69">
        <f t="shared" si="224"/>
        <v>162786.50618464564</v>
      </c>
      <c r="CR25" s="69">
        <f t="shared" si="224"/>
        <v>164036.50618464564</v>
      </c>
      <c r="CS25" s="69">
        <f t="shared" si="224"/>
        <v>165286.50618464564</v>
      </c>
      <c r="CT25" s="69">
        <f t="shared" si="224"/>
        <v>166536.50618464564</v>
      </c>
      <c r="CU25" s="69">
        <f t="shared" si="224"/>
        <v>167786.50618464564</v>
      </c>
      <c r="CV25" s="69">
        <f t="shared" si="224"/>
        <v>169036.50618464564</v>
      </c>
      <c r="CW25" s="69">
        <f t="shared" si="224"/>
        <v>170286.50618464564</v>
      </c>
    </row>
    <row r="26" spans="1:101" s="5" customFormat="1" x14ac:dyDescent="0.25">
      <c r="B26" s="150" t="s">
        <v>72</v>
      </c>
      <c r="C26" s="151">
        <f>C25/C10</f>
        <v>9.9000000000000005E-2</v>
      </c>
      <c r="D26" s="152">
        <f t="shared" ref="D26:BO26" si="225">D25/D10</f>
        <v>9.9000000000000005E-2</v>
      </c>
      <c r="E26" s="151">
        <f t="shared" si="225"/>
        <v>9.7610462212556856E-2</v>
      </c>
      <c r="F26" s="151">
        <f t="shared" si="225"/>
        <v>9.7326900000000008E-2</v>
      </c>
      <c r="G26" s="151">
        <f t="shared" si="225"/>
        <v>9.7223502934155701E-2</v>
      </c>
      <c r="H26" s="151">
        <f t="shared" si="225"/>
        <v>9.7184715185934079E-2</v>
      </c>
      <c r="I26" s="151">
        <f t="shared" si="225"/>
        <v>9.7174032266941893E-2</v>
      </c>
      <c r="J26" s="151">
        <f t="shared" si="225"/>
        <v>9.717684735408641E-2</v>
      </c>
      <c r="K26" s="151">
        <f t="shared" si="225"/>
        <v>9.7186466878690786E-2</v>
      </c>
      <c r="L26" s="151">
        <f t="shared" si="225"/>
        <v>9.7199540173695045E-2</v>
      </c>
      <c r="M26" s="151">
        <f t="shared" si="225"/>
        <v>9.2172532925735101E-2</v>
      </c>
      <c r="N26" s="151">
        <f t="shared" si="225"/>
        <v>8.8249616811412537E-2</v>
      </c>
      <c r="O26" s="151">
        <f t="shared" si="225"/>
        <v>8.4980088979284052E-2</v>
      </c>
      <c r="P26" s="151">
        <f t="shared" si="225"/>
        <v>8.2202731147989039E-2</v>
      </c>
      <c r="Q26" s="151">
        <f t="shared" si="225"/>
        <v>7.9811118710538115E-2</v>
      </c>
      <c r="R26" s="151">
        <f t="shared" si="225"/>
        <v>7.7728973830477055E-2</v>
      </c>
      <c r="S26" s="151">
        <f t="shared" si="225"/>
        <v>7.589942807285513E-2</v>
      </c>
      <c r="T26" s="151">
        <f t="shared" si="225"/>
        <v>7.4278968590944988E-2</v>
      </c>
      <c r="U26" s="151">
        <f t="shared" si="225"/>
        <v>7.2833638120746946E-2</v>
      </c>
      <c r="V26" s="151">
        <f t="shared" si="225"/>
        <v>7.1536506184645632E-2</v>
      </c>
      <c r="W26" s="151">
        <f t="shared" si="225"/>
        <v>6.9320482080614892E-2</v>
      </c>
      <c r="X26" s="151">
        <f t="shared" si="225"/>
        <v>6.7305914713314222E-2</v>
      </c>
      <c r="Y26" s="151">
        <f t="shared" si="225"/>
        <v>6.5466527117083159E-2</v>
      </c>
      <c r="Z26" s="151">
        <f t="shared" si="225"/>
        <v>6.378042182053803E-2</v>
      </c>
      <c r="AA26" s="151">
        <f t="shared" si="225"/>
        <v>6.2229204947716513E-2</v>
      </c>
      <c r="AB26" s="151">
        <f t="shared" si="225"/>
        <v>6.0797312449727414E-2</v>
      </c>
      <c r="AC26" s="151">
        <f t="shared" si="225"/>
        <v>5.9471486062700474E-2</v>
      </c>
      <c r="AD26" s="151">
        <f t="shared" si="225"/>
        <v>5.8240361560461168E-2</v>
      </c>
      <c r="AE26" s="151">
        <f t="shared" si="225"/>
        <v>5.7094142196307339E-2</v>
      </c>
      <c r="AF26" s="151">
        <f t="shared" si="225"/>
        <v>5.6024337456430422E-2</v>
      </c>
      <c r="AG26" s="151">
        <f t="shared" si="225"/>
        <v>5.5023552377190733E-2</v>
      </c>
      <c r="AH26" s="151">
        <f t="shared" si="225"/>
        <v>5.4085316365403521E-2</v>
      </c>
      <c r="AI26" s="151">
        <f t="shared" si="225"/>
        <v>5.3203943142209477E-2</v>
      </c>
      <c r="AJ26" s="151">
        <f t="shared" si="225"/>
        <v>5.237441540273273E-2</v>
      </c>
      <c r="AK26" s="151">
        <f t="shared" si="225"/>
        <v>5.1592289248368936E-2</v>
      </c>
      <c r="AL26" s="151">
        <f t="shared" si="225"/>
        <v>5.0853614547025354E-2</v>
      </c>
      <c r="AM26" s="151">
        <f t="shared" si="225"/>
        <v>5.0154868207916564E-2</v>
      </c>
      <c r="AN26" s="151">
        <f t="shared" si="225"/>
        <v>4.9492897991918756E-2</v>
      </c>
      <c r="AO26" s="151">
        <f t="shared" si="225"/>
        <v>4.8864874966484943E-2</v>
      </c>
      <c r="AP26" s="151">
        <f t="shared" si="225"/>
        <v>4.826825309232282E-2</v>
      </c>
      <c r="AQ26" s="151">
        <f t="shared" si="225"/>
        <v>4.7700734724217382E-2</v>
      </c>
      <c r="AR26" s="151">
        <f t="shared" si="225"/>
        <v>4.7160241040307443E-2</v>
      </c>
      <c r="AS26" s="151">
        <f t="shared" si="225"/>
        <v>4.6644886597509601E-2</v>
      </c>
      <c r="AT26" s="151">
        <f t="shared" si="225"/>
        <v>4.6152957356657108E-2</v>
      </c>
      <c r="AU26" s="151">
        <f t="shared" si="225"/>
        <v>4.5682891637620286E-2</v>
      </c>
      <c r="AV26" s="151">
        <f t="shared" si="225"/>
        <v>4.5233263558541584E-2</v>
      </c>
      <c r="AW26" s="151">
        <f t="shared" si="225"/>
        <v>4.4802768589210909E-2</v>
      </c>
      <c r="AX26" s="151">
        <f t="shared" si="225"/>
        <v>4.4390210910269012E-2</v>
      </c>
      <c r="AY26" s="151">
        <f t="shared" si="225"/>
        <v>4.3994492320263527E-2</v>
      </c>
      <c r="AZ26" s="151">
        <f t="shared" si="225"/>
        <v>4.3614602473858261E-2</v>
      </c>
      <c r="BA26" s="151">
        <f t="shared" si="225"/>
        <v>4.3249610268488489E-2</v>
      </c>
      <c r="BB26" s="151">
        <f t="shared" si="225"/>
        <v>4.2898656224863711E-2</v>
      </c>
      <c r="BC26" s="151">
        <f t="shared" si="225"/>
        <v>4.2560945730054964E-2</v>
      </c>
      <c r="BD26" s="151">
        <f t="shared" si="225"/>
        <v>4.2235743031350241E-2</v>
      </c>
      <c r="BE26" s="151">
        <f t="shared" si="225"/>
        <v>4.1922365885325691E-2</v>
      </c>
      <c r="BF26" s="151">
        <f t="shared" si="225"/>
        <v>4.1620180780230588E-2</v>
      </c>
      <c r="BG26" s="151">
        <f t="shared" si="225"/>
        <v>4.1328598661279178E-2</v>
      </c>
      <c r="BH26" s="151">
        <f t="shared" si="225"/>
        <v>4.104707109815367E-2</v>
      </c>
      <c r="BI26" s="151">
        <f t="shared" si="225"/>
        <v>4.0775086842252763E-2</v>
      </c>
      <c r="BJ26" s="151">
        <f t="shared" si="225"/>
        <v>4.0512168728215218E-2</v>
      </c>
      <c r="BK26" s="151">
        <f t="shared" si="225"/>
        <v>4.0257870880211689E-2</v>
      </c>
      <c r="BL26" s="151">
        <f t="shared" si="225"/>
        <v>4.0011776188595374E-2</v>
      </c>
      <c r="BM26" s="151">
        <f t="shared" si="225"/>
        <v>3.9773494026871636E-2</v>
      </c>
      <c r="BN26" s="151">
        <f t="shared" si="225"/>
        <v>3.9542658182701765E-2</v>
      </c>
      <c r="BO26" s="151">
        <f t="shared" si="225"/>
        <v>3.9318924979890972E-2</v>
      </c>
      <c r="BP26" s="151">
        <f t="shared" ref="BP26:CW26" si="226">BP25/BP10</f>
        <v>3.9101971571104746E-2</v>
      </c>
      <c r="BQ26" s="151">
        <f t="shared" si="226"/>
        <v>3.8891494383476312E-2</v>
      </c>
      <c r="BR26" s="151">
        <f t="shared" si="226"/>
        <v>3.8687207701366362E-2</v>
      </c>
      <c r="BS26" s="151">
        <f t="shared" si="226"/>
        <v>3.8488842372361054E-2</v>
      </c>
      <c r="BT26" s="151">
        <f t="shared" si="226"/>
        <v>3.8296144624184465E-2</v>
      </c>
      <c r="BU26" s="151">
        <f t="shared" si="226"/>
        <v>3.8108874981590324E-2</v>
      </c>
      <c r="BV26" s="151">
        <f t="shared" si="226"/>
        <v>3.7926807273512678E-2</v>
      </c>
      <c r="BW26" s="151">
        <f t="shared" si="226"/>
        <v>3.7749727721820725E-2</v>
      </c>
      <c r="BX26" s="151">
        <f t="shared" si="226"/>
        <v>3.7577434103958279E-2</v>
      </c>
      <c r="BY26" s="151">
        <f t="shared" si="226"/>
        <v>3.740973498257217E-2</v>
      </c>
      <c r="BZ26" s="151">
        <f t="shared" si="226"/>
        <v>3.7246448995959379E-2</v>
      </c>
      <c r="CA26" s="151">
        <f t="shared" si="226"/>
        <v>3.7087404203804061E-2</v>
      </c>
      <c r="CB26" s="151">
        <f t="shared" si="226"/>
        <v>3.6932437483242472E-2</v>
      </c>
      <c r="CC26" s="151">
        <f t="shared" si="226"/>
        <v>3.6781393970796362E-2</v>
      </c>
      <c r="CD26" s="151">
        <f t="shared" si="226"/>
        <v>3.6634126546161411E-2</v>
      </c>
      <c r="CE26" s="151">
        <f t="shared" si="226"/>
        <v>3.6490495354233488E-2</v>
      </c>
      <c r="CF26" s="151">
        <f t="shared" si="226"/>
        <v>3.6350367362108692E-2</v>
      </c>
      <c r="CG26" s="151">
        <f t="shared" si="226"/>
        <v>3.6213615948107382E-2</v>
      </c>
      <c r="CH26" s="151">
        <f t="shared" si="226"/>
        <v>3.6080120520153726E-2</v>
      </c>
      <c r="CI26" s="151">
        <f t="shared" si="226"/>
        <v>3.5949766161093091E-2</v>
      </c>
      <c r="CJ26" s="151">
        <f t="shared" si="226"/>
        <v>3.5822443298754801E-2</v>
      </c>
      <c r="CK26" s="151">
        <f t="shared" si="226"/>
        <v>3.5698047398769112E-2</v>
      </c>
      <c r="CL26" s="151">
        <f t="shared" si="226"/>
        <v>3.5576478678328555E-2</v>
      </c>
      <c r="CM26" s="151">
        <f t="shared" si="226"/>
        <v>3.5457641839246212E-2</v>
      </c>
      <c r="CN26" s="151">
        <f t="shared" si="226"/>
        <v>3.5341445818810144E-2</v>
      </c>
      <c r="CO26" s="151">
        <f t="shared" si="226"/>
        <v>3.5227803557064973E-2</v>
      </c>
      <c r="CP26" s="151">
        <f t="shared" si="226"/>
        <v>3.5116631779270789E-2</v>
      </c>
      <c r="CQ26" s="151">
        <f t="shared" si="226"/>
        <v>3.5007850792396912E-2</v>
      </c>
      <c r="CR26" s="151">
        <f t="shared" si="226"/>
        <v>3.4901384294605452E-2</v>
      </c>
      <c r="CS26" s="151">
        <f t="shared" si="226"/>
        <v>3.4797159196767499E-2</v>
      </c>
      <c r="CT26" s="151">
        <f t="shared" si="226"/>
        <v>3.469510545513451E-2</v>
      </c>
      <c r="CU26" s="151">
        <f t="shared" si="226"/>
        <v>3.4595155914359924E-2</v>
      </c>
      <c r="CV26" s="151">
        <f t="shared" si="226"/>
        <v>3.4497246160131764E-2</v>
      </c>
      <c r="CW26" s="151">
        <f t="shared" si="226"/>
        <v>3.4401314380736493E-2</v>
      </c>
    </row>
    <row r="27" spans="1:101" x14ac:dyDescent="0.25">
      <c r="B27" s="68" t="s">
        <v>57</v>
      </c>
      <c r="C27" s="72">
        <f>C19+C23+C24</f>
        <v>4700</v>
      </c>
      <c r="D27" s="72">
        <f t="shared" ref="D27:BO27" si="227">D19+D23+D24</f>
        <v>9400</v>
      </c>
      <c r="E27" s="72">
        <f t="shared" si="227"/>
        <v>13902.096133303552</v>
      </c>
      <c r="F27" s="72">
        <f t="shared" si="227"/>
        <v>18482.28</v>
      </c>
      <c r="G27" s="72">
        <f t="shared" si="227"/>
        <v>23078.306252047056</v>
      </c>
      <c r="H27" s="72">
        <f t="shared" si="227"/>
        <v>27682.918871144855</v>
      </c>
      <c r="I27" s="72">
        <f t="shared" si="227"/>
        <v>32293.188500832206</v>
      </c>
      <c r="J27" s="72">
        <f t="shared" si="227"/>
        <v>36907.570308218674</v>
      </c>
      <c r="K27" s="72">
        <f t="shared" si="227"/>
        <v>41525.126757258782</v>
      </c>
      <c r="L27" s="72">
        <f t="shared" si="227"/>
        <v>46145.236244077445</v>
      </c>
      <c r="M27" s="72">
        <f t="shared" si="227"/>
        <v>48135.603115268881</v>
      </c>
      <c r="N27" s="72">
        <f t="shared" si="227"/>
        <v>50277.736244077445</v>
      </c>
      <c r="O27" s="72">
        <f t="shared" si="227"/>
        <v>52450.659606280198</v>
      </c>
      <c r="P27" s="72">
        <f t="shared" si="227"/>
        <v>54640.270874985006</v>
      </c>
      <c r="Q27" s="72">
        <f t="shared" si="227"/>
        <v>56840.876742830711</v>
      </c>
      <c r="R27" s="72">
        <f t="shared" si="227"/>
        <v>59049.474772734859</v>
      </c>
      <c r="S27" s="72">
        <f t="shared" si="227"/>
        <v>61264.242830402822</v>
      </c>
      <c r="T27" s="72">
        <f t="shared" si="227"/>
        <v>63483.972806830265</v>
      </c>
      <c r="U27" s="72">
        <f t="shared" si="227"/>
        <v>65707.813065546419</v>
      </c>
      <c r="V27" s="72">
        <f t="shared" si="227"/>
        <v>67935.135536985661</v>
      </c>
      <c r="W27" s="72">
        <f t="shared" si="227"/>
        <v>69135.135536985661</v>
      </c>
      <c r="X27" s="72">
        <f t="shared" si="227"/>
        <v>70335.135536985661</v>
      </c>
      <c r="Y27" s="72">
        <f t="shared" si="227"/>
        <v>71535.135536985661</v>
      </c>
      <c r="Z27" s="72">
        <f t="shared" si="227"/>
        <v>72735.135536985661</v>
      </c>
      <c r="AA27" s="72">
        <f t="shared" si="227"/>
        <v>73935.135536985661</v>
      </c>
      <c r="AB27" s="72">
        <f t="shared" si="227"/>
        <v>75135.135536985661</v>
      </c>
      <c r="AC27" s="72">
        <f t="shared" si="227"/>
        <v>76335.135536985661</v>
      </c>
      <c r="AD27" s="72">
        <f t="shared" si="227"/>
        <v>77535.135536985661</v>
      </c>
      <c r="AE27" s="72">
        <f t="shared" si="227"/>
        <v>78735.135536985661</v>
      </c>
      <c r="AF27" s="72">
        <f t="shared" si="227"/>
        <v>79935.135536985661</v>
      </c>
      <c r="AG27" s="72">
        <f t="shared" si="227"/>
        <v>81135.135536985661</v>
      </c>
      <c r="AH27" s="72">
        <f t="shared" si="227"/>
        <v>82335.135536985661</v>
      </c>
      <c r="AI27" s="72">
        <f t="shared" si="227"/>
        <v>83535.135536985661</v>
      </c>
      <c r="AJ27" s="72">
        <f t="shared" si="227"/>
        <v>84735.135536985661</v>
      </c>
      <c r="AK27" s="72">
        <f t="shared" si="227"/>
        <v>85935.135536985661</v>
      </c>
      <c r="AL27" s="72">
        <f t="shared" si="227"/>
        <v>87135.135536985661</v>
      </c>
      <c r="AM27" s="72">
        <f t="shared" si="227"/>
        <v>88335.135536985661</v>
      </c>
      <c r="AN27" s="72">
        <f t="shared" si="227"/>
        <v>89535.135536985661</v>
      </c>
      <c r="AO27" s="72">
        <f t="shared" si="227"/>
        <v>90735.135536985661</v>
      </c>
      <c r="AP27" s="72">
        <f t="shared" si="227"/>
        <v>91935.135536985661</v>
      </c>
      <c r="AQ27" s="72">
        <f t="shared" si="227"/>
        <v>93135.135536985661</v>
      </c>
      <c r="AR27" s="72">
        <f t="shared" si="227"/>
        <v>94335.135536985661</v>
      </c>
      <c r="AS27" s="72">
        <f t="shared" si="227"/>
        <v>95535.135536985661</v>
      </c>
      <c r="AT27" s="72">
        <f t="shared" si="227"/>
        <v>96735.135536985661</v>
      </c>
      <c r="AU27" s="72">
        <f t="shared" si="227"/>
        <v>97935.135536985661</v>
      </c>
      <c r="AV27" s="72">
        <f t="shared" si="227"/>
        <v>99135.135536985661</v>
      </c>
      <c r="AW27" s="72">
        <f t="shared" si="227"/>
        <v>100335.13553698566</v>
      </c>
      <c r="AX27" s="72">
        <f t="shared" si="227"/>
        <v>101535.13553698566</v>
      </c>
      <c r="AY27" s="72">
        <f t="shared" si="227"/>
        <v>102735.13553698566</v>
      </c>
      <c r="AZ27" s="72">
        <f t="shared" si="227"/>
        <v>103935.13553698566</v>
      </c>
      <c r="BA27" s="72">
        <f t="shared" si="227"/>
        <v>105135.13553698566</v>
      </c>
      <c r="BB27" s="72">
        <f t="shared" si="227"/>
        <v>106335.13553698566</v>
      </c>
      <c r="BC27" s="72">
        <f t="shared" si="227"/>
        <v>107535.13553698566</v>
      </c>
      <c r="BD27" s="72">
        <f t="shared" si="227"/>
        <v>108735.13553698566</v>
      </c>
      <c r="BE27" s="72">
        <f t="shared" si="227"/>
        <v>109935.13553698566</v>
      </c>
      <c r="BF27" s="72">
        <f t="shared" si="227"/>
        <v>111135.13553698566</v>
      </c>
      <c r="BG27" s="72">
        <f t="shared" si="227"/>
        <v>112335.13553698566</v>
      </c>
      <c r="BH27" s="72">
        <f t="shared" si="227"/>
        <v>113535.13553698566</v>
      </c>
      <c r="BI27" s="72">
        <f t="shared" si="227"/>
        <v>114735.13553698566</v>
      </c>
      <c r="BJ27" s="72">
        <f t="shared" si="227"/>
        <v>115935.13553698566</v>
      </c>
      <c r="BK27" s="72">
        <f t="shared" si="227"/>
        <v>117135.13553698566</v>
      </c>
      <c r="BL27" s="72">
        <f t="shared" si="227"/>
        <v>118335.13553698566</v>
      </c>
      <c r="BM27" s="72">
        <f t="shared" si="227"/>
        <v>119535.13553698566</v>
      </c>
      <c r="BN27" s="72">
        <f t="shared" si="227"/>
        <v>120735.13553698566</v>
      </c>
      <c r="BO27" s="72">
        <f t="shared" si="227"/>
        <v>121935.13553698566</v>
      </c>
      <c r="BP27" s="72">
        <f t="shared" ref="BP27:CW27" si="228">BP19+BP23+BP24</f>
        <v>123135.13553698566</v>
      </c>
      <c r="BQ27" s="72">
        <f t="shared" si="228"/>
        <v>124335.13553698566</v>
      </c>
      <c r="BR27" s="72">
        <f t="shared" si="228"/>
        <v>125535.13553698566</v>
      </c>
      <c r="BS27" s="72">
        <f t="shared" si="228"/>
        <v>126735.13553698566</v>
      </c>
      <c r="BT27" s="72">
        <f t="shared" si="228"/>
        <v>127935.13553698566</v>
      </c>
      <c r="BU27" s="72">
        <f t="shared" si="228"/>
        <v>129135.13553698566</v>
      </c>
      <c r="BV27" s="72">
        <f t="shared" si="228"/>
        <v>130335.13553698566</v>
      </c>
      <c r="BW27" s="72">
        <f t="shared" si="228"/>
        <v>131535.13553698565</v>
      </c>
      <c r="BX27" s="72">
        <f t="shared" si="228"/>
        <v>132735.13553698565</v>
      </c>
      <c r="BY27" s="72">
        <f t="shared" si="228"/>
        <v>133935.13553698565</v>
      </c>
      <c r="BZ27" s="72">
        <f t="shared" si="228"/>
        <v>135135.13553698565</v>
      </c>
      <c r="CA27" s="72">
        <f t="shared" si="228"/>
        <v>136335.13553698565</v>
      </c>
      <c r="CB27" s="72">
        <f t="shared" si="228"/>
        <v>137535.13553698565</v>
      </c>
      <c r="CC27" s="72">
        <f t="shared" si="228"/>
        <v>138735.13553698565</v>
      </c>
      <c r="CD27" s="72">
        <f t="shared" si="228"/>
        <v>139935.13553698565</v>
      </c>
      <c r="CE27" s="72">
        <f t="shared" si="228"/>
        <v>141135.13553698565</v>
      </c>
      <c r="CF27" s="72">
        <f t="shared" si="228"/>
        <v>142335.13553698565</v>
      </c>
      <c r="CG27" s="72">
        <f t="shared" si="228"/>
        <v>143535.13553698565</v>
      </c>
      <c r="CH27" s="72">
        <f t="shared" si="228"/>
        <v>144735.13553698565</v>
      </c>
      <c r="CI27" s="72">
        <f t="shared" si="228"/>
        <v>145935.13553698565</v>
      </c>
      <c r="CJ27" s="72">
        <f t="shared" si="228"/>
        <v>147135.13553698565</v>
      </c>
      <c r="CK27" s="72">
        <f t="shared" si="228"/>
        <v>148335.13553698565</v>
      </c>
      <c r="CL27" s="72">
        <f t="shared" si="228"/>
        <v>149535.13553698565</v>
      </c>
      <c r="CM27" s="72">
        <f t="shared" si="228"/>
        <v>150735.13553698565</v>
      </c>
      <c r="CN27" s="72">
        <f t="shared" si="228"/>
        <v>151935.13553698565</v>
      </c>
      <c r="CO27" s="72">
        <f t="shared" si="228"/>
        <v>153135.13553698565</v>
      </c>
      <c r="CP27" s="72">
        <f t="shared" si="228"/>
        <v>154335.13553698565</v>
      </c>
      <c r="CQ27" s="72">
        <f t="shared" si="228"/>
        <v>155535.13553698565</v>
      </c>
      <c r="CR27" s="72">
        <f t="shared" si="228"/>
        <v>156735.13553698565</v>
      </c>
      <c r="CS27" s="72">
        <f t="shared" si="228"/>
        <v>157935.13553698565</v>
      </c>
      <c r="CT27" s="72">
        <f t="shared" si="228"/>
        <v>159135.13553698565</v>
      </c>
      <c r="CU27" s="72">
        <f t="shared" si="228"/>
        <v>160335.13553698565</v>
      </c>
      <c r="CV27" s="72">
        <f t="shared" si="228"/>
        <v>161535.13553698565</v>
      </c>
      <c r="CW27" s="72">
        <f t="shared" si="228"/>
        <v>162735.13553698565</v>
      </c>
    </row>
    <row r="28" spans="1:101" x14ac:dyDescent="0.25">
      <c r="B28" s="68" t="s">
        <v>73</v>
      </c>
      <c r="C28" s="71">
        <f>C27/C11</f>
        <v>9.4E-2</v>
      </c>
      <c r="D28" s="71">
        <f t="shared" ref="D28:BO28" si="229">D27/D11</f>
        <v>9.4E-2</v>
      </c>
      <c r="E28" s="71">
        <f t="shared" si="229"/>
        <v>9.2680640888690352E-2</v>
      </c>
      <c r="F28" s="71">
        <f t="shared" si="229"/>
        <v>9.2411399999999991E-2</v>
      </c>
      <c r="G28" s="71">
        <f t="shared" si="229"/>
        <v>9.2313225008188227E-2</v>
      </c>
      <c r="H28" s="71">
        <f t="shared" si="229"/>
        <v>9.2276396237149519E-2</v>
      </c>
      <c r="I28" s="71">
        <f t="shared" si="229"/>
        <v>9.2266252859520587E-2</v>
      </c>
      <c r="J28" s="71">
        <f t="shared" si="229"/>
        <v>9.2268925770546684E-2</v>
      </c>
      <c r="K28" s="71">
        <f t="shared" si="229"/>
        <v>9.2278059460575074E-2</v>
      </c>
      <c r="L28" s="71">
        <f t="shared" si="229"/>
        <v>9.229047248815489E-2</v>
      </c>
      <c r="M28" s="71">
        <f t="shared" si="229"/>
        <v>8.7519278391397962E-2</v>
      </c>
      <c r="N28" s="71">
        <f t="shared" si="229"/>
        <v>8.3796227073462404E-2</v>
      </c>
      <c r="O28" s="71">
        <f t="shared" si="229"/>
        <v>8.0693322471200299E-2</v>
      </c>
      <c r="P28" s="71">
        <f t="shared" si="229"/>
        <v>7.8057529821407151E-2</v>
      </c>
      <c r="Q28" s="71">
        <f t="shared" si="229"/>
        <v>7.5787835657107616E-2</v>
      </c>
      <c r="R28" s="71">
        <f t="shared" si="229"/>
        <v>7.381184346591857E-2</v>
      </c>
      <c r="S28" s="71">
        <f t="shared" si="229"/>
        <v>7.207557980047391E-2</v>
      </c>
      <c r="T28" s="71">
        <f t="shared" si="229"/>
        <v>7.0537747563144737E-2</v>
      </c>
      <c r="U28" s="71">
        <f t="shared" si="229"/>
        <v>6.9166119016364658E-2</v>
      </c>
      <c r="V28" s="71">
        <f t="shared" si="229"/>
        <v>6.7935135536985658E-2</v>
      </c>
      <c r="W28" s="71">
        <f t="shared" si="229"/>
        <v>6.5842986225700631E-2</v>
      </c>
      <c r="X28" s="71">
        <f t="shared" si="229"/>
        <v>6.3941032306350606E-2</v>
      </c>
      <c r="Y28" s="71">
        <f t="shared" si="229"/>
        <v>6.220446568433536E-2</v>
      </c>
      <c r="Z28" s="71">
        <f t="shared" si="229"/>
        <v>6.061261294748805E-2</v>
      </c>
      <c r="AA28" s="71">
        <f t="shared" si="229"/>
        <v>5.9148108429588529E-2</v>
      </c>
      <c r="AB28" s="71">
        <f t="shared" si="229"/>
        <v>5.7796258105373588E-2</v>
      </c>
      <c r="AC28" s="71">
        <f t="shared" si="229"/>
        <v>5.6544544842211601E-2</v>
      </c>
      <c r="AD28" s="71">
        <f t="shared" si="229"/>
        <v>5.5382239669275475E-2</v>
      </c>
      <c r="AE28" s="71">
        <f t="shared" si="229"/>
        <v>5.4300093473783215E-2</v>
      </c>
      <c r="AF28" s="71">
        <f t="shared" si="229"/>
        <v>5.3290090357990441E-2</v>
      </c>
      <c r="AG28" s="71">
        <f t="shared" si="229"/>
        <v>5.2345248733539136E-2</v>
      </c>
      <c r="AH28" s="71">
        <f t="shared" si="229"/>
        <v>5.1459459710616037E-2</v>
      </c>
      <c r="AI28" s="71">
        <f t="shared" si="229"/>
        <v>5.06273548709004E-2</v>
      </c>
      <c r="AJ28" s="71">
        <f t="shared" si="229"/>
        <v>4.9844197374697446E-2</v>
      </c>
      <c r="AK28" s="71">
        <f t="shared" si="229"/>
        <v>4.910579173542038E-2</v>
      </c>
      <c r="AL28" s="71">
        <f t="shared" si="229"/>
        <v>4.8408408631658698E-2</v>
      </c>
      <c r="AM28" s="71">
        <f t="shared" si="229"/>
        <v>4.7748721911884139E-2</v>
      </c>
      <c r="AN28" s="71">
        <f t="shared" si="229"/>
        <v>4.712375554578193E-2</v>
      </c>
      <c r="AO28" s="71">
        <f t="shared" si="229"/>
        <v>4.6530838736915721E-2</v>
      </c>
      <c r="AP28" s="71">
        <f t="shared" si="229"/>
        <v>4.5967567768492833E-2</v>
      </c>
      <c r="AQ28" s="71">
        <f t="shared" si="229"/>
        <v>4.5431773432675931E-2</v>
      </c>
      <c r="AR28" s="71">
        <f t="shared" si="229"/>
        <v>4.4921493112850312E-2</v>
      </c>
      <c r="AS28" s="71">
        <f t="shared" si="229"/>
        <v>4.4434946761388677E-2</v>
      </c>
      <c r="AT28" s="71">
        <f t="shared" si="229"/>
        <v>4.39705161531753E-2</v>
      </c>
      <c r="AU28" s="71">
        <f t="shared" si="229"/>
        <v>4.3526726905326961E-2</v>
      </c>
      <c r="AV28" s="71">
        <f t="shared" si="229"/>
        <v>4.310223284216768E-2</v>
      </c>
      <c r="AW28" s="71">
        <f t="shared" si="229"/>
        <v>4.269580235616411E-2</v>
      </c>
      <c r="AX28" s="71">
        <f t="shared" si="229"/>
        <v>4.2306306473744025E-2</v>
      </c>
      <c r="AY28" s="71">
        <f t="shared" si="229"/>
        <v>4.1932708382443125E-2</v>
      </c>
      <c r="AZ28" s="71">
        <f t="shared" si="229"/>
        <v>4.1574054214794265E-2</v>
      </c>
      <c r="BA28" s="71">
        <f t="shared" si="229"/>
        <v>4.1229464916464967E-2</v>
      </c>
      <c r="BB28" s="71">
        <f t="shared" si="229"/>
        <v>4.0898129052686791E-2</v>
      </c>
      <c r="BC28" s="71">
        <f t="shared" si="229"/>
        <v>4.0579296429051191E-2</v>
      </c>
      <c r="BD28" s="71">
        <f t="shared" si="229"/>
        <v>4.0272272421105801E-2</v>
      </c>
      <c r="BE28" s="71">
        <f t="shared" si="229"/>
        <v>3.9976412922540241E-2</v>
      </c>
      <c r="BF28" s="71">
        <f t="shared" si="229"/>
        <v>3.9691119834637738E-2</v>
      </c>
      <c r="BG28" s="71">
        <f t="shared" si="229"/>
        <v>3.9415837030521282E-2</v>
      </c>
      <c r="BH28" s="71">
        <f t="shared" si="229"/>
        <v>3.9150046736891604E-2</v>
      </c>
      <c r="BI28" s="71">
        <f t="shared" si="229"/>
        <v>3.889326628372395E-2</v>
      </c>
      <c r="BJ28" s="71">
        <f t="shared" si="229"/>
        <v>3.8645045178995217E-2</v>
      </c>
      <c r="BK28" s="71">
        <f t="shared" si="229"/>
        <v>3.8404962471142841E-2</v>
      </c>
      <c r="BL28" s="71">
        <f t="shared" si="229"/>
        <v>3.8172624366769568E-2</v>
      </c>
      <c r="BM28" s="71">
        <f t="shared" si="229"/>
        <v>3.7947662075233542E-2</v>
      </c>
      <c r="BN28" s="71">
        <f t="shared" si="229"/>
        <v>3.7729729855308022E-2</v>
      </c>
      <c r="BO28" s="71">
        <f t="shared" si="229"/>
        <v>3.7518503242149434E-2</v>
      </c>
      <c r="BP28" s="71">
        <f t="shared" ref="BP28:CW28" si="230">BP27/BP11</f>
        <v>3.73136774354502E-2</v>
      </c>
      <c r="BQ28" s="71">
        <f t="shared" si="230"/>
        <v>3.711496583193602E-2</v>
      </c>
      <c r="BR28" s="71">
        <f t="shared" si="230"/>
        <v>3.6922098687348727E-2</v>
      </c>
      <c r="BS28" s="71">
        <f t="shared" si="230"/>
        <v>3.6734821894778454E-2</v>
      </c>
      <c r="BT28" s="71">
        <f t="shared" si="230"/>
        <v>3.655289586771019E-2</v>
      </c>
      <c r="BU28" s="71">
        <f t="shared" si="230"/>
        <v>3.6376094517460753E-2</v>
      </c>
      <c r="BV28" s="71">
        <f t="shared" si="230"/>
        <v>3.6204204315829353E-2</v>
      </c>
      <c r="BW28" s="71">
        <f t="shared" si="230"/>
        <v>3.6037023434790587E-2</v>
      </c>
      <c r="BX28" s="71">
        <f t="shared" si="230"/>
        <v>3.587436095594207E-2</v>
      </c>
      <c r="BY28" s="71">
        <f t="shared" si="230"/>
        <v>3.571603614319617E-2</v>
      </c>
      <c r="BZ28" s="71">
        <f t="shared" si="230"/>
        <v>3.5561877772890958E-2</v>
      </c>
      <c r="CA28" s="71">
        <f t="shared" si="230"/>
        <v>3.5411723516100169E-2</v>
      </c>
      <c r="CB28" s="71">
        <f t="shared" si="230"/>
        <v>3.5265419368457861E-2</v>
      </c>
      <c r="CC28" s="71">
        <f t="shared" si="230"/>
        <v>3.5122819123287505E-2</v>
      </c>
      <c r="CD28" s="71">
        <f t="shared" si="230"/>
        <v>3.498378388424641E-2</v>
      </c>
      <c r="CE28" s="71">
        <f t="shared" si="230"/>
        <v>3.4848181614070529E-2</v>
      </c>
      <c r="CF28" s="71">
        <f t="shared" si="230"/>
        <v>3.4715886716337963E-2</v>
      </c>
      <c r="CG28" s="71">
        <f t="shared" si="230"/>
        <v>3.4586779647466419E-2</v>
      </c>
      <c r="CH28" s="71">
        <f t="shared" si="230"/>
        <v>3.4460746556425156E-2</v>
      </c>
      <c r="CI28" s="71">
        <f t="shared" si="230"/>
        <v>3.4337678949878978E-2</v>
      </c>
      <c r="CJ28" s="71">
        <f t="shared" si="230"/>
        <v>3.4217473380694335E-2</v>
      </c>
      <c r="CK28" s="71">
        <f t="shared" si="230"/>
        <v>3.4100031157927736E-2</v>
      </c>
      <c r="CL28" s="71">
        <f t="shared" si="230"/>
        <v>3.398525807658765E-2</v>
      </c>
      <c r="CM28" s="71">
        <f t="shared" si="230"/>
        <v>3.3873064165614752E-2</v>
      </c>
      <c r="CN28" s="71">
        <f t="shared" si="230"/>
        <v>3.3763363452663474E-2</v>
      </c>
      <c r="CO28" s="71">
        <f t="shared" si="230"/>
        <v>3.3656073744392452E-2</v>
      </c>
      <c r="CP28" s="71">
        <f t="shared" si="230"/>
        <v>3.3551116421083833E-2</v>
      </c>
      <c r="CQ28" s="71">
        <f t="shared" si="230"/>
        <v>3.3448416244513043E-2</v>
      </c>
      <c r="CR28" s="71">
        <f t="shared" si="230"/>
        <v>3.3347901178082055E-2</v>
      </c>
      <c r="CS28" s="71">
        <f t="shared" si="230"/>
        <v>3.3249502218312771E-2</v>
      </c>
      <c r="CT28" s="71">
        <f t="shared" si="230"/>
        <v>3.3153153236872013E-2</v>
      </c>
      <c r="CU28" s="71">
        <f t="shared" si="230"/>
        <v>3.3058790832368172E-2</v>
      </c>
      <c r="CV28" s="71">
        <f t="shared" si="230"/>
        <v>3.2966354191221563E-2</v>
      </c>
      <c r="CW28" s="71">
        <f t="shared" si="230"/>
        <v>3.2875784956966796E-2</v>
      </c>
    </row>
    <row r="29" spans="1:101" x14ac:dyDescent="0.25">
      <c r="B29" s="68" t="s">
        <v>58</v>
      </c>
      <c r="C29" s="73">
        <f>C20+C23+C24</f>
        <v>4450</v>
      </c>
      <c r="D29" s="73">
        <f t="shared" ref="D29:BO29" si="231">D20+D23+D24</f>
        <v>8900</v>
      </c>
      <c r="E29" s="73">
        <f t="shared" si="231"/>
        <v>13162.622934723575</v>
      </c>
      <c r="F29" s="73">
        <f t="shared" si="231"/>
        <v>17499.18</v>
      </c>
      <c r="G29" s="73">
        <f t="shared" si="231"/>
        <v>21850.736770555195</v>
      </c>
      <c r="H29" s="73">
        <f t="shared" si="231"/>
        <v>26210.423186509492</v>
      </c>
      <c r="I29" s="73">
        <f t="shared" si="231"/>
        <v>30575.465708234751</v>
      </c>
      <c r="J29" s="73">
        <f t="shared" si="231"/>
        <v>34944.401674802793</v>
      </c>
      <c r="K29" s="73">
        <f t="shared" si="231"/>
        <v>39316.343419106721</v>
      </c>
      <c r="L29" s="73">
        <f t="shared" si="231"/>
        <v>43690.702401307368</v>
      </c>
      <c r="M29" s="73">
        <f t="shared" si="231"/>
        <v>45576.313121383471</v>
      </c>
      <c r="N29" s="73">
        <f t="shared" si="231"/>
        <v>47605.702401307368</v>
      </c>
      <c r="O29" s="73">
        <f t="shared" si="231"/>
        <v>49664.261376025766</v>
      </c>
      <c r="P29" s="73">
        <f t="shared" si="231"/>
        <v>51738.629946377689</v>
      </c>
      <c r="Q29" s="73">
        <f t="shared" si="231"/>
        <v>53823.414452757825</v>
      </c>
      <c r="R29" s="73">
        <f t="shared" si="231"/>
        <v>55915.770481088075</v>
      </c>
      <c r="S29" s="73">
        <f t="shared" si="231"/>
        <v>58013.971798878782</v>
      </c>
      <c r="T29" s="73">
        <f t="shared" si="231"/>
        <v>60116.873881810039</v>
      </c>
      <c r="U29" s="73">
        <f t="shared" si="231"/>
        <v>62223.669916383238</v>
      </c>
      <c r="V29" s="73">
        <f t="shared" si="231"/>
        <v>64333.76488932567</v>
      </c>
      <c r="W29" s="73">
        <f t="shared" si="231"/>
        <v>65458.76488932567</v>
      </c>
      <c r="X29" s="73">
        <f t="shared" si="231"/>
        <v>66583.76488932567</v>
      </c>
      <c r="Y29" s="73">
        <f t="shared" si="231"/>
        <v>67708.76488932567</v>
      </c>
      <c r="Z29" s="73">
        <f t="shared" si="231"/>
        <v>68833.76488932567</v>
      </c>
      <c r="AA29" s="73">
        <f t="shared" si="231"/>
        <v>69958.76488932567</v>
      </c>
      <c r="AB29" s="73">
        <f t="shared" si="231"/>
        <v>71083.76488932567</v>
      </c>
      <c r="AC29" s="73">
        <f t="shared" si="231"/>
        <v>72208.76488932567</v>
      </c>
      <c r="AD29" s="73">
        <f t="shared" si="231"/>
        <v>73333.76488932567</v>
      </c>
      <c r="AE29" s="73">
        <f t="shared" si="231"/>
        <v>74458.76488932567</v>
      </c>
      <c r="AF29" s="73">
        <f t="shared" si="231"/>
        <v>75583.76488932567</v>
      </c>
      <c r="AG29" s="73">
        <f t="shared" si="231"/>
        <v>76708.76488932567</v>
      </c>
      <c r="AH29" s="73">
        <f t="shared" si="231"/>
        <v>77833.76488932567</v>
      </c>
      <c r="AI29" s="73">
        <f t="shared" si="231"/>
        <v>78958.76488932567</v>
      </c>
      <c r="AJ29" s="73">
        <f t="shared" si="231"/>
        <v>80083.76488932567</v>
      </c>
      <c r="AK29" s="73">
        <f t="shared" si="231"/>
        <v>81208.76488932567</v>
      </c>
      <c r="AL29" s="73">
        <f t="shared" si="231"/>
        <v>82333.76488932567</v>
      </c>
      <c r="AM29" s="73">
        <f t="shared" si="231"/>
        <v>83458.76488932567</v>
      </c>
      <c r="AN29" s="73">
        <f t="shared" si="231"/>
        <v>84583.76488932567</v>
      </c>
      <c r="AO29" s="73">
        <f t="shared" si="231"/>
        <v>85708.76488932567</v>
      </c>
      <c r="AP29" s="73">
        <f t="shared" si="231"/>
        <v>86833.76488932567</v>
      </c>
      <c r="AQ29" s="73">
        <f t="shared" si="231"/>
        <v>87958.76488932567</v>
      </c>
      <c r="AR29" s="73">
        <f t="shared" si="231"/>
        <v>89083.76488932567</v>
      </c>
      <c r="AS29" s="73">
        <f t="shared" si="231"/>
        <v>90208.76488932567</v>
      </c>
      <c r="AT29" s="73">
        <f t="shared" si="231"/>
        <v>91333.76488932567</v>
      </c>
      <c r="AU29" s="73">
        <f t="shared" si="231"/>
        <v>92458.76488932567</v>
      </c>
      <c r="AV29" s="73">
        <f t="shared" si="231"/>
        <v>93583.76488932567</v>
      </c>
      <c r="AW29" s="73">
        <f t="shared" si="231"/>
        <v>94708.76488932567</v>
      </c>
      <c r="AX29" s="73">
        <f t="shared" si="231"/>
        <v>95833.76488932567</v>
      </c>
      <c r="AY29" s="73">
        <f t="shared" si="231"/>
        <v>96958.76488932567</v>
      </c>
      <c r="AZ29" s="73">
        <f t="shared" si="231"/>
        <v>98083.76488932567</v>
      </c>
      <c r="BA29" s="73">
        <f t="shared" si="231"/>
        <v>99208.76488932567</v>
      </c>
      <c r="BB29" s="73">
        <f t="shared" si="231"/>
        <v>100333.76488932567</v>
      </c>
      <c r="BC29" s="73">
        <f t="shared" si="231"/>
        <v>101458.76488932567</v>
      </c>
      <c r="BD29" s="73">
        <f t="shared" si="231"/>
        <v>102583.76488932567</v>
      </c>
      <c r="BE29" s="73">
        <f t="shared" si="231"/>
        <v>103708.76488932567</v>
      </c>
      <c r="BF29" s="73">
        <f t="shared" si="231"/>
        <v>104833.76488932567</v>
      </c>
      <c r="BG29" s="73">
        <f t="shared" si="231"/>
        <v>105958.76488932567</v>
      </c>
      <c r="BH29" s="73">
        <f t="shared" si="231"/>
        <v>107083.76488932567</v>
      </c>
      <c r="BI29" s="73">
        <f t="shared" si="231"/>
        <v>108208.76488932567</v>
      </c>
      <c r="BJ29" s="73">
        <f t="shared" si="231"/>
        <v>109333.76488932567</v>
      </c>
      <c r="BK29" s="73">
        <f t="shared" si="231"/>
        <v>110458.76488932567</v>
      </c>
      <c r="BL29" s="73">
        <f t="shared" si="231"/>
        <v>111583.76488932567</v>
      </c>
      <c r="BM29" s="73">
        <f t="shared" si="231"/>
        <v>112708.76488932567</v>
      </c>
      <c r="BN29" s="73">
        <f t="shared" si="231"/>
        <v>113833.76488932567</v>
      </c>
      <c r="BO29" s="73">
        <f t="shared" si="231"/>
        <v>114958.76488932567</v>
      </c>
      <c r="BP29" s="73">
        <f t="shared" ref="BP29:CW29" si="232">BP20+BP23+BP24</f>
        <v>116083.76488932567</v>
      </c>
      <c r="BQ29" s="73">
        <f t="shared" si="232"/>
        <v>117208.76488932567</v>
      </c>
      <c r="BR29" s="73">
        <f t="shared" si="232"/>
        <v>118333.76488932567</v>
      </c>
      <c r="BS29" s="73">
        <f t="shared" si="232"/>
        <v>119458.76488932567</v>
      </c>
      <c r="BT29" s="73">
        <f t="shared" si="232"/>
        <v>120583.76488932567</v>
      </c>
      <c r="BU29" s="73">
        <f t="shared" si="232"/>
        <v>121708.76488932567</v>
      </c>
      <c r="BV29" s="73">
        <f t="shared" si="232"/>
        <v>122833.76488932567</v>
      </c>
      <c r="BW29" s="73">
        <f t="shared" si="232"/>
        <v>123958.76488932567</v>
      </c>
      <c r="BX29" s="73">
        <f t="shared" si="232"/>
        <v>125083.76488932567</v>
      </c>
      <c r="BY29" s="73">
        <f t="shared" si="232"/>
        <v>126208.76488932567</v>
      </c>
      <c r="BZ29" s="73">
        <f t="shared" si="232"/>
        <v>127333.76488932567</v>
      </c>
      <c r="CA29" s="73">
        <f t="shared" si="232"/>
        <v>128458.76488932567</v>
      </c>
      <c r="CB29" s="73">
        <f t="shared" si="232"/>
        <v>129583.76488932567</v>
      </c>
      <c r="CC29" s="73">
        <f t="shared" si="232"/>
        <v>130708.76488932567</v>
      </c>
      <c r="CD29" s="73">
        <f t="shared" si="232"/>
        <v>131833.76488932566</v>
      </c>
      <c r="CE29" s="73">
        <f t="shared" si="232"/>
        <v>132958.76488932566</v>
      </c>
      <c r="CF29" s="73">
        <f t="shared" si="232"/>
        <v>134083.76488932566</v>
      </c>
      <c r="CG29" s="73">
        <f t="shared" si="232"/>
        <v>135208.76488932566</v>
      </c>
      <c r="CH29" s="73">
        <f t="shared" si="232"/>
        <v>136333.76488932566</v>
      </c>
      <c r="CI29" s="73">
        <f t="shared" si="232"/>
        <v>137458.76488932566</v>
      </c>
      <c r="CJ29" s="73">
        <f t="shared" si="232"/>
        <v>138583.76488932566</v>
      </c>
      <c r="CK29" s="73">
        <f t="shared" si="232"/>
        <v>139708.76488932566</v>
      </c>
      <c r="CL29" s="73">
        <f t="shared" si="232"/>
        <v>140833.76488932566</v>
      </c>
      <c r="CM29" s="73">
        <f t="shared" si="232"/>
        <v>141958.76488932566</v>
      </c>
      <c r="CN29" s="73">
        <f t="shared" si="232"/>
        <v>143083.76488932566</v>
      </c>
      <c r="CO29" s="73">
        <f t="shared" si="232"/>
        <v>144208.76488932566</v>
      </c>
      <c r="CP29" s="73">
        <f t="shared" si="232"/>
        <v>145333.76488932566</v>
      </c>
      <c r="CQ29" s="73">
        <f t="shared" si="232"/>
        <v>146458.76488932566</v>
      </c>
      <c r="CR29" s="73">
        <f t="shared" si="232"/>
        <v>147583.76488932568</v>
      </c>
      <c r="CS29" s="73">
        <f t="shared" si="232"/>
        <v>148708.76488932568</v>
      </c>
      <c r="CT29" s="73">
        <f t="shared" si="232"/>
        <v>149833.76488932568</v>
      </c>
      <c r="CU29" s="73">
        <f t="shared" si="232"/>
        <v>150958.76488932568</v>
      </c>
      <c r="CV29" s="73">
        <f t="shared" si="232"/>
        <v>152083.76488932568</v>
      </c>
      <c r="CW29" s="73">
        <f t="shared" si="232"/>
        <v>153208.76488932568</v>
      </c>
    </row>
    <row r="30" spans="1:101" x14ac:dyDescent="0.25">
      <c r="B30" s="68" t="s">
        <v>74</v>
      </c>
      <c r="C30" s="71">
        <f>C29/C12</f>
        <v>8.8999999999999996E-2</v>
      </c>
      <c r="D30" s="71">
        <f t="shared" ref="D30:BO30" si="233">D29/D12</f>
        <v>8.8999999999999996E-2</v>
      </c>
      <c r="E30" s="71">
        <f t="shared" si="233"/>
        <v>8.7750819564823834E-2</v>
      </c>
      <c r="F30" s="71">
        <f t="shared" si="233"/>
        <v>8.7495900000000001E-2</v>
      </c>
      <c r="G30" s="71">
        <f t="shared" si="233"/>
        <v>8.740294708222078E-2</v>
      </c>
      <c r="H30" s="71">
        <f t="shared" si="233"/>
        <v>8.7368077288364973E-2</v>
      </c>
      <c r="I30" s="71">
        <f t="shared" si="233"/>
        <v>8.7358473452099294E-2</v>
      </c>
      <c r="J30" s="71">
        <f t="shared" si="233"/>
        <v>8.7361004187006985E-2</v>
      </c>
      <c r="K30" s="71">
        <f t="shared" si="233"/>
        <v>8.7369652042459375E-2</v>
      </c>
      <c r="L30" s="71">
        <f t="shared" si="233"/>
        <v>8.7381404802614734E-2</v>
      </c>
      <c r="M30" s="71">
        <f t="shared" si="233"/>
        <v>8.2866023857060864E-2</v>
      </c>
      <c r="N30" s="71">
        <f t="shared" si="233"/>
        <v>7.9342837335512284E-2</v>
      </c>
      <c r="O30" s="71">
        <f t="shared" si="233"/>
        <v>7.640655596311656E-2</v>
      </c>
      <c r="P30" s="71">
        <f t="shared" si="233"/>
        <v>7.3912328494825263E-2</v>
      </c>
      <c r="Q30" s="71">
        <f t="shared" si="233"/>
        <v>7.1764552603677104E-2</v>
      </c>
      <c r="R30" s="71">
        <f t="shared" si="233"/>
        <v>6.9894713101360098E-2</v>
      </c>
      <c r="S30" s="71">
        <f t="shared" si="233"/>
        <v>6.8251731528092691E-2</v>
      </c>
      <c r="T30" s="71">
        <f t="shared" si="233"/>
        <v>6.6796526535344486E-2</v>
      </c>
      <c r="U30" s="71">
        <f t="shared" si="233"/>
        <v>6.5498599911982355E-2</v>
      </c>
      <c r="V30" s="71">
        <f t="shared" si="233"/>
        <v>6.433376488932567E-2</v>
      </c>
      <c r="W30" s="71">
        <f t="shared" si="233"/>
        <v>6.2341680846976825E-2</v>
      </c>
      <c r="X30" s="71">
        <f t="shared" si="233"/>
        <v>6.0530695353932427E-2</v>
      </c>
      <c r="Y30" s="71">
        <f t="shared" si="233"/>
        <v>5.887718686028319E-2</v>
      </c>
      <c r="Z30" s="71">
        <f t="shared" si="233"/>
        <v>5.7361470741104724E-2</v>
      </c>
      <c r="AA30" s="71">
        <f t="shared" si="233"/>
        <v>5.5967011911460536E-2</v>
      </c>
      <c r="AB30" s="71">
        <f t="shared" si="233"/>
        <v>5.4679819145635133E-2</v>
      </c>
      <c r="AC30" s="71">
        <f t="shared" si="233"/>
        <v>5.3487973992093089E-2</v>
      </c>
      <c r="AD30" s="71">
        <f t="shared" si="233"/>
        <v>5.2381260635232622E-2</v>
      </c>
      <c r="AE30" s="71">
        <f t="shared" si="233"/>
        <v>5.1350872337465978E-2</v>
      </c>
      <c r="AF30" s="71">
        <f t="shared" si="233"/>
        <v>5.0389176592883778E-2</v>
      </c>
      <c r="AG30" s="71">
        <f t="shared" si="233"/>
        <v>4.948952573504882E-2</v>
      </c>
      <c r="AH30" s="71">
        <f t="shared" si="233"/>
        <v>4.8646103055828546E-2</v>
      </c>
      <c r="AI30" s="71">
        <f t="shared" si="233"/>
        <v>4.785379690262162E-2</v>
      </c>
      <c r="AJ30" s="71">
        <f t="shared" si="233"/>
        <v>4.7108096993720983E-2</v>
      </c>
      <c r="AK30" s="71">
        <f t="shared" si="233"/>
        <v>4.6405008508186095E-2</v>
      </c>
      <c r="AL30" s="71">
        <f t="shared" si="233"/>
        <v>4.5740980494069813E-2</v>
      </c>
      <c r="AM30" s="71">
        <f t="shared" si="233"/>
        <v>4.5112845886121987E-2</v>
      </c>
      <c r="AN30" s="71">
        <f t="shared" si="233"/>
        <v>4.4517770994381929E-2</v>
      </c>
      <c r="AO30" s="71">
        <f t="shared" si="233"/>
        <v>4.3953212763756751E-2</v>
      </c>
      <c r="AP30" s="71">
        <f t="shared" si="233"/>
        <v>4.3416882444662838E-2</v>
      </c>
      <c r="AQ30" s="71">
        <f t="shared" si="233"/>
        <v>4.2906714580158864E-2</v>
      </c>
      <c r="AR30" s="71">
        <f t="shared" si="233"/>
        <v>4.2420840423488412E-2</v>
      </c>
      <c r="AS30" s="71">
        <f t="shared" si="233"/>
        <v>4.1957565064802638E-2</v>
      </c>
      <c r="AT30" s="71">
        <f t="shared" si="233"/>
        <v>4.1515347676966213E-2</v>
      </c>
      <c r="AU30" s="71">
        <f t="shared" si="233"/>
        <v>4.1092784395255856E-2</v>
      </c>
      <c r="AV30" s="71">
        <f t="shared" si="233"/>
        <v>4.0688593430141598E-2</v>
      </c>
      <c r="AW30" s="71">
        <f t="shared" si="233"/>
        <v>4.0301602080564117E-2</v>
      </c>
      <c r="AX30" s="71">
        <f t="shared" si="233"/>
        <v>3.9930735370552362E-2</v>
      </c>
      <c r="AY30" s="71">
        <f t="shared" si="233"/>
        <v>3.9575006077275786E-2</v>
      </c>
      <c r="AZ30" s="71">
        <f t="shared" si="233"/>
        <v>3.9233505955730268E-2</v>
      </c>
      <c r="BA30" s="71">
        <f t="shared" si="233"/>
        <v>3.8905397995813988E-2</v>
      </c>
      <c r="BB30" s="71">
        <f t="shared" si="233"/>
        <v>3.8589909572817563E-2</v>
      </c>
      <c r="BC30" s="71">
        <f t="shared" si="233"/>
        <v>3.8286326373330438E-2</v>
      </c>
      <c r="BD30" s="71">
        <f t="shared" si="233"/>
        <v>3.7993986996046544E-2</v>
      </c>
      <c r="BE30" s="71">
        <f t="shared" si="233"/>
        <v>3.771227814157297E-2</v>
      </c>
      <c r="BF30" s="71">
        <f t="shared" si="233"/>
        <v>3.7440630317616311E-2</v>
      </c>
      <c r="BG30" s="71">
        <f t="shared" si="233"/>
        <v>3.7178513996254624E-2</v>
      </c>
      <c r="BH30" s="71">
        <f t="shared" si="233"/>
        <v>3.6925436168732992E-2</v>
      </c>
      <c r="BI30" s="71">
        <f t="shared" si="233"/>
        <v>3.668093725061887E-2</v>
      </c>
      <c r="BJ30" s="71">
        <f t="shared" si="233"/>
        <v>3.6444588296441892E-2</v>
      </c>
      <c r="BK30" s="71">
        <f t="shared" si="233"/>
        <v>3.6215988488303499E-2</v>
      </c>
      <c r="BL30" s="71">
        <f t="shared" si="233"/>
        <v>3.5994762867524413E-2</v>
      </c>
      <c r="BM30" s="71">
        <f t="shared" si="233"/>
        <v>3.578056028232561E-2</v>
      </c>
      <c r="BN30" s="71">
        <f t="shared" si="233"/>
        <v>3.5573051527914269E-2</v>
      </c>
      <c r="BO30" s="71">
        <f t="shared" si="233"/>
        <v>3.5371927658254053E-2</v>
      </c>
      <c r="BP30" s="71">
        <f t="shared" ref="BP30:CW30" si="234">BP29/BP12</f>
        <v>3.5176898451310806E-2</v>
      </c>
      <c r="BQ30" s="71">
        <f t="shared" si="234"/>
        <v>3.4987691011739007E-2</v>
      </c>
      <c r="BR30" s="71">
        <f t="shared" si="234"/>
        <v>3.4804048496860494E-2</v>
      </c>
      <c r="BS30" s="71">
        <f t="shared" si="234"/>
        <v>3.4625728953427727E-2</v>
      </c>
      <c r="BT30" s="71">
        <f t="shared" si="234"/>
        <v>3.4452504254093047E-2</v>
      </c>
      <c r="BU30" s="71">
        <f t="shared" si="234"/>
        <v>3.428415912375371E-2</v>
      </c>
      <c r="BV30" s="71">
        <f t="shared" si="234"/>
        <v>3.412049024703491E-2</v>
      </c>
      <c r="BW30" s="71">
        <f t="shared" si="234"/>
        <v>3.396130544913032E-2</v>
      </c>
      <c r="BX30" s="71">
        <f t="shared" si="234"/>
        <v>3.3806422943060993E-2</v>
      </c>
      <c r="BY30" s="71">
        <f t="shared" si="234"/>
        <v>3.3655670637153509E-2</v>
      </c>
      <c r="BZ30" s="71">
        <f t="shared" si="234"/>
        <v>3.3508885497190964E-2</v>
      </c>
      <c r="CA30" s="71">
        <f t="shared" si="234"/>
        <v>3.3365912958266408E-2</v>
      </c>
      <c r="CB30" s="71">
        <f t="shared" si="234"/>
        <v>3.3226606381878375E-2</v>
      </c>
      <c r="CC30" s="71">
        <f t="shared" si="234"/>
        <v>3.3090826554259663E-2</v>
      </c>
      <c r="CD30" s="71">
        <f t="shared" si="234"/>
        <v>3.2958441222331415E-2</v>
      </c>
      <c r="CE30" s="71">
        <f t="shared" si="234"/>
        <v>3.2829324664031025E-2</v>
      </c>
      <c r="CF30" s="71">
        <f t="shared" si="234"/>
        <v>3.2703357290079428E-2</v>
      </c>
      <c r="CG30" s="71">
        <f t="shared" si="234"/>
        <v>3.25804252745363E-2</v>
      </c>
      <c r="CH30" s="71">
        <f t="shared" si="234"/>
        <v>3.2460420211744202E-2</v>
      </c>
      <c r="CI30" s="71">
        <f t="shared" si="234"/>
        <v>3.2343238797488391E-2</v>
      </c>
      <c r="CJ30" s="71">
        <f t="shared" si="234"/>
        <v>3.2228782532401315E-2</v>
      </c>
      <c r="CK30" s="71">
        <f t="shared" si="234"/>
        <v>3.2116957445821992E-2</v>
      </c>
      <c r="CL30" s="71">
        <f t="shared" si="234"/>
        <v>3.2007673838483103E-2</v>
      </c>
      <c r="CM30" s="71">
        <f t="shared" si="234"/>
        <v>3.1900846042545089E-2</v>
      </c>
      <c r="CN30" s="71">
        <f t="shared" si="234"/>
        <v>3.1796392197627921E-2</v>
      </c>
      <c r="CO30" s="71">
        <f t="shared" si="234"/>
        <v>3.1694234041610037E-2</v>
      </c>
      <c r="CP30" s="71">
        <f t="shared" si="234"/>
        <v>3.1594296715070795E-2</v>
      </c>
      <c r="CQ30" s="71">
        <f t="shared" si="234"/>
        <v>3.1496508578349604E-2</v>
      </c>
      <c r="CR30" s="71">
        <f t="shared" si="234"/>
        <v>3.1400801040282061E-2</v>
      </c>
      <c r="CS30" s="71">
        <f t="shared" si="234"/>
        <v>3.1307108397752775E-2</v>
      </c>
      <c r="CT30" s="71">
        <f t="shared" si="234"/>
        <v>3.1215367685276184E-2</v>
      </c>
      <c r="CU30" s="71">
        <f t="shared" si="234"/>
        <v>3.1125518533881586E-2</v>
      </c>
      <c r="CV30" s="71">
        <f t="shared" si="234"/>
        <v>3.1037503038637896E-2</v>
      </c>
      <c r="CW30" s="71">
        <f t="shared" si="234"/>
        <v>3.095126563420721E-2</v>
      </c>
    </row>
    <row r="31" spans="1:101" x14ac:dyDescent="0.25">
      <c r="B31" s="68" t="s">
        <v>60</v>
      </c>
      <c r="C31" s="73">
        <f>C21+C23+C24</f>
        <v>4200</v>
      </c>
      <c r="D31" s="73">
        <f t="shared" ref="D31:BO31" si="235">D21+D23+D24</f>
        <v>8400</v>
      </c>
      <c r="E31" s="73">
        <f t="shared" si="235"/>
        <v>12423.149736143601</v>
      </c>
      <c r="F31" s="73">
        <f t="shared" si="235"/>
        <v>16516.080000000002</v>
      </c>
      <c r="G31" s="73">
        <f t="shared" si="235"/>
        <v>20623.167289063327</v>
      </c>
      <c r="H31" s="73">
        <f t="shared" si="235"/>
        <v>24737.927501874128</v>
      </c>
      <c r="I31" s="73">
        <f t="shared" si="235"/>
        <v>28857.742915637293</v>
      </c>
      <c r="J31" s="73">
        <f t="shared" si="235"/>
        <v>32981.233041386906</v>
      </c>
      <c r="K31" s="73">
        <f t="shared" si="235"/>
        <v>37107.560080954659</v>
      </c>
      <c r="L31" s="73">
        <f t="shared" si="235"/>
        <v>41236.168558537291</v>
      </c>
      <c r="M31" s="73">
        <f t="shared" si="235"/>
        <v>43017.023127498054</v>
      </c>
      <c r="N31" s="73">
        <f t="shared" si="235"/>
        <v>44933.668558537291</v>
      </c>
      <c r="O31" s="73">
        <f t="shared" si="235"/>
        <v>46877.863145771335</v>
      </c>
      <c r="P31" s="73">
        <f t="shared" si="235"/>
        <v>48836.989017770371</v>
      </c>
      <c r="Q31" s="73">
        <f t="shared" si="235"/>
        <v>50805.952162684953</v>
      </c>
      <c r="R31" s="73">
        <f t="shared" si="235"/>
        <v>52782.066189441291</v>
      </c>
      <c r="S31" s="73">
        <f t="shared" si="235"/>
        <v>54763.700767354734</v>
      </c>
      <c r="T31" s="73">
        <f t="shared" si="235"/>
        <v>56749.774956789814</v>
      </c>
      <c r="U31" s="73">
        <f t="shared" si="235"/>
        <v>58739.526767220057</v>
      </c>
      <c r="V31" s="73">
        <f t="shared" si="235"/>
        <v>60732.394241665694</v>
      </c>
      <c r="W31" s="73">
        <f t="shared" si="235"/>
        <v>61782.394241665694</v>
      </c>
      <c r="X31" s="73">
        <f t="shared" si="235"/>
        <v>62832.394241665694</v>
      </c>
      <c r="Y31" s="73">
        <f t="shared" si="235"/>
        <v>63882.394241665694</v>
      </c>
      <c r="Z31" s="73">
        <f t="shared" si="235"/>
        <v>64932.394241665694</v>
      </c>
      <c r="AA31" s="73">
        <f t="shared" si="235"/>
        <v>65982.394241665694</v>
      </c>
      <c r="AB31" s="73">
        <f t="shared" si="235"/>
        <v>67032.394241665694</v>
      </c>
      <c r="AC31" s="73">
        <f t="shared" si="235"/>
        <v>68082.394241665694</v>
      </c>
      <c r="AD31" s="73">
        <f t="shared" si="235"/>
        <v>69132.394241665694</v>
      </c>
      <c r="AE31" s="73">
        <f t="shared" si="235"/>
        <v>70182.394241665694</v>
      </c>
      <c r="AF31" s="73">
        <f t="shared" si="235"/>
        <v>71232.394241665694</v>
      </c>
      <c r="AG31" s="73">
        <f t="shared" si="235"/>
        <v>72282.394241665694</v>
      </c>
      <c r="AH31" s="73">
        <f t="shared" si="235"/>
        <v>73332.394241665694</v>
      </c>
      <c r="AI31" s="73">
        <f t="shared" si="235"/>
        <v>74382.394241665694</v>
      </c>
      <c r="AJ31" s="73">
        <f t="shared" si="235"/>
        <v>75432.394241665694</v>
      </c>
      <c r="AK31" s="73">
        <f t="shared" si="235"/>
        <v>76482.394241665694</v>
      </c>
      <c r="AL31" s="73">
        <f t="shared" si="235"/>
        <v>77532.394241665694</v>
      </c>
      <c r="AM31" s="73">
        <f t="shared" si="235"/>
        <v>78582.394241665694</v>
      </c>
      <c r="AN31" s="73">
        <f t="shared" si="235"/>
        <v>79632.394241665694</v>
      </c>
      <c r="AO31" s="73">
        <f t="shared" si="235"/>
        <v>80682.394241665694</v>
      </c>
      <c r="AP31" s="73">
        <f t="shared" si="235"/>
        <v>81732.394241665694</v>
      </c>
      <c r="AQ31" s="73">
        <f t="shared" si="235"/>
        <v>82782.394241665694</v>
      </c>
      <c r="AR31" s="73">
        <f t="shared" si="235"/>
        <v>83832.394241665694</v>
      </c>
      <c r="AS31" s="73">
        <f t="shared" si="235"/>
        <v>84882.394241665694</v>
      </c>
      <c r="AT31" s="73">
        <f t="shared" si="235"/>
        <v>85932.394241665694</v>
      </c>
      <c r="AU31" s="73">
        <f t="shared" si="235"/>
        <v>86982.394241665694</v>
      </c>
      <c r="AV31" s="73">
        <f t="shared" si="235"/>
        <v>88032.394241665694</v>
      </c>
      <c r="AW31" s="73">
        <f t="shared" si="235"/>
        <v>89082.394241665694</v>
      </c>
      <c r="AX31" s="73">
        <f t="shared" si="235"/>
        <v>90132.394241665694</v>
      </c>
      <c r="AY31" s="73">
        <f t="shared" si="235"/>
        <v>91182.394241665694</v>
      </c>
      <c r="AZ31" s="73">
        <f t="shared" si="235"/>
        <v>92232.394241665708</v>
      </c>
      <c r="BA31" s="73">
        <f t="shared" si="235"/>
        <v>93282.394241665708</v>
      </c>
      <c r="BB31" s="73">
        <f t="shared" si="235"/>
        <v>94332.394241665708</v>
      </c>
      <c r="BC31" s="73">
        <f t="shared" si="235"/>
        <v>95382.394241665708</v>
      </c>
      <c r="BD31" s="73">
        <f t="shared" si="235"/>
        <v>96432.394241665708</v>
      </c>
      <c r="BE31" s="73">
        <f t="shared" si="235"/>
        <v>97482.394241665708</v>
      </c>
      <c r="BF31" s="73">
        <f t="shared" si="235"/>
        <v>98532.394241665708</v>
      </c>
      <c r="BG31" s="73">
        <f t="shared" si="235"/>
        <v>99582.394241665708</v>
      </c>
      <c r="BH31" s="73">
        <f t="shared" si="235"/>
        <v>100632.39424166571</v>
      </c>
      <c r="BI31" s="73">
        <f t="shared" si="235"/>
        <v>101682.39424166569</v>
      </c>
      <c r="BJ31" s="73">
        <f t="shared" si="235"/>
        <v>102732.39424166569</v>
      </c>
      <c r="BK31" s="73">
        <f t="shared" si="235"/>
        <v>103782.39424166569</v>
      </c>
      <c r="BL31" s="73">
        <f t="shared" si="235"/>
        <v>104832.39424166569</v>
      </c>
      <c r="BM31" s="73">
        <f t="shared" si="235"/>
        <v>105882.39424166569</v>
      </c>
      <c r="BN31" s="73">
        <f t="shared" si="235"/>
        <v>106932.39424166569</v>
      </c>
      <c r="BO31" s="73">
        <f t="shared" si="235"/>
        <v>107982.39424166569</v>
      </c>
      <c r="BP31" s="73">
        <f t="shared" ref="BP31:CW31" si="236">BP21+BP23+BP24</f>
        <v>109032.39424166569</v>
      </c>
      <c r="BQ31" s="73">
        <f t="shared" si="236"/>
        <v>110082.39424166569</v>
      </c>
      <c r="BR31" s="73">
        <f t="shared" si="236"/>
        <v>111132.39424166569</v>
      </c>
      <c r="BS31" s="73">
        <f t="shared" si="236"/>
        <v>112182.39424166569</v>
      </c>
      <c r="BT31" s="73">
        <f t="shared" si="236"/>
        <v>113232.39424166569</v>
      </c>
      <c r="BU31" s="73">
        <f t="shared" si="236"/>
        <v>114282.39424166569</v>
      </c>
      <c r="BV31" s="73">
        <f t="shared" si="236"/>
        <v>115332.39424166569</v>
      </c>
      <c r="BW31" s="73">
        <f t="shared" si="236"/>
        <v>116382.39424166569</v>
      </c>
      <c r="BX31" s="73">
        <f t="shared" si="236"/>
        <v>117432.39424166569</v>
      </c>
      <c r="BY31" s="73">
        <f t="shared" si="236"/>
        <v>118482.39424166569</v>
      </c>
      <c r="BZ31" s="73">
        <f t="shared" si="236"/>
        <v>119532.39424166569</v>
      </c>
      <c r="CA31" s="73">
        <f t="shared" si="236"/>
        <v>120582.39424166569</v>
      </c>
      <c r="CB31" s="73">
        <f t="shared" si="236"/>
        <v>121632.39424166569</v>
      </c>
      <c r="CC31" s="73">
        <f t="shared" si="236"/>
        <v>122682.39424166569</v>
      </c>
      <c r="CD31" s="73">
        <f t="shared" si="236"/>
        <v>123732.39424166571</v>
      </c>
      <c r="CE31" s="73">
        <f t="shared" si="236"/>
        <v>124782.39424166571</v>
      </c>
      <c r="CF31" s="73">
        <f t="shared" si="236"/>
        <v>125832.39424166571</v>
      </c>
      <c r="CG31" s="73">
        <f t="shared" si="236"/>
        <v>126882.39424166571</v>
      </c>
      <c r="CH31" s="73">
        <f t="shared" si="236"/>
        <v>127932.39424166571</v>
      </c>
      <c r="CI31" s="73">
        <f t="shared" si="236"/>
        <v>128982.39424166571</v>
      </c>
      <c r="CJ31" s="73">
        <f t="shared" si="236"/>
        <v>130032.39424166571</v>
      </c>
      <c r="CK31" s="73">
        <f t="shared" si="236"/>
        <v>131082.39424166572</v>
      </c>
      <c r="CL31" s="73">
        <f t="shared" si="236"/>
        <v>132132.39424166572</v>
      </c>
      <c r="CM31" s="73">
        <f t="shared" si="236"/>
        <v>133182.39424166572</v>
      </c>
      <c r="CN31" s="73">
        <f t="shared" si="236"/>
        <v>134232.39424166572</v>
      </c>
      <c r="CO31" s="73">
        <f t="shared" si="236"/>
        <v>135282.39424166572</v>
      </c>
      <c r="CP31" s="73">
        <f t="shared" si="236"/>
        <v>136332.39424166572</v>
      </c>
      <c r="CQ31" s="73">
        <f t="shared" si="236"/>
        <v>137382.39424166572</v>
      </c>
      <c r="CR31" s="73">
        <f t="shared" si="236"/>
        <v>138432.39424166572</v>
      </c>
      <c r="CS31" s="73">
        <f t="shared" si="236"/>
        <v>139482.39424166572</v>
      </c>
      <c r="CT31" s="73">
        <f t="shared" si="236"/>
        <v>140532.39424166572</v>
      </c>
      <c r="CU31" s="73">
        <f t="shared" si="236"/>
        <v>141582.39424166572</v>
      </c>
      <c r="CV31" s="73">
        <f t="shared" si="236"/>
        <v>142632.39424166569</v>
      </c>
      <c r="CW31" s="73">
        <f t="shared" si="236"/>
        <v>143682.39424166569</v>
      </c>
    </row>
    <row r="32" spans="1:101" x14ac:dyDescent="0.25">
      <c r="B32" s="68" t="s">
        <v>75</v>
      </c>
      <c r="C32" s="71">
        <f>C31/C13</f>
        <v>8.4000000000000005E-2</v>
      </c>
      <c r="D32" s="71">
        <f t="shared" ref="D32:BO32" si="237">D31/D13</f>
        <v>8.4000000000000005E-2</v>
      </c>
      <c r="E32" s="71">
        <f t="shared" si="237"/>
        <v>8.2820998240957344E-2</v>
      </c>
      <c r="F32" s="71">
        <f t="shared" si="237"/>
        <v>8.2580400000000012E-2</v>
      </c>
      <c r="G32" s="71">
        <f t="shared" si="237"/>
        <v>8.2492669156253307E-2</v>
      </c>
      <c r="H32" s="71">
        <f t="shared" si="237"/>
        <v>8.2459758339580427E-2</v>
      </c>
      <c r="I32" s="71">
        <f t="shared" si="237"/>
        <v>8.2450694044677975E-2</v>
      </c>
      <c r="J32" s="71">
        <f t="shared" si="237"/>
        <v>8.2453082603467259E-2</v>
      </c>
      <c r="K32" s="71">
        <f t="shared" si="237"/>
        <v>8.2461244624343691E-2</v>
      </c>
      <c r="L32" s="71">
        <f t="shared" si="237"/>
        <v>8.2472337117074579E-2</v>
      </c>
      <c r="M32" s="71">
        <f t="shared" si="237"/>
        <v>7.8212769322723738E-2</v>
      </c>
      <c r="N32" s="71">
        <f t="shared" si="237"/>
        <v>7.488944759756215E-2</v>
      </c>
      <c r="O32" s="71">
        <f t="shared" si="237"/>
        <v>7.2119789455032821E-2</v>
      </c>
      <c r="P32" s="71">
        <f t="shared" si="237"/>
        <v>6.976712716824339E-2</v>
      </c>
      <c r="Q32" s="71">
        <f t="shared" si="237"/>
        <v>6.7741269550246605E-2</v>
      </c>
      <c r="R32" s="71">
        <f t="shared" si="237"/>
        <v>6.5977582736801613E-2</v>
      </c>
      <c r="S32" s="71">
        <f t="shared" si="237"/>
        <v>6.4427883255711457E-2</v>
      </c>
      <c r="T32" s="71">
        <f t="shared" si="237"/>
        <v>6.3055305507544235E-2</v>
      </c>
      <c r="U32" s="71">
        <f t="shared" si="237"/>
        <v>6.183108080760006E-2</v>
      </c>
      <c r="V32" s="71">
        <f t="shared" si="237"/>
        <v>6.0732394241665696E-2</v>
      </c>
      <c r="W32" s="71">
        <f t="shared" si="237"/>
        <v>5.8840375468253041E-2</v>
      </c>
      <c r="X32" s="71">
        <f t="shared" si="237"/>
        <v>5.7120358401514269E-2</v>
      </c>
      <c r="Y32" s="71">
        <f t="shared" si="237"/>
        <v>5.5549908036231041E-2</v>
      </c>
      <c r="Z32" s="71">
        <f t="shared" si="237"/>
        <v>5.4110328534721412E-2</v>
      </c>
      <c r="AA32" s="71">
        <f t="shared" si="237"/>
        <v>5.2785915393332557E-2</v>
      </c>
      <c r="AB32" s="71">
        <f t="shared" si="237"/>
        <v>5.1563380185896686E-2</v>
      </c>
      <c r="AC32" s="71">
        <f t="shared" si="237"/>
        <v>5.0431403141974585E-2</v>
      </c>
      <c r="AD32" s="71">
        <f t="shared" si="237"/>
        <v>4.9380281601189784E-2</v>
      </c>
      <c r="AE32" s="71">
        <f t="shared" si="237"/>
        <v>4.8401651201148754E-2</v>
      </c>
      <c r="AF32" s="71">
        <f t="shared" si="237"/>
        <v>4.7488262827777128E-2</v>
      </c>
      <c r="AG32" s="71">
        <f t="shared" si="237"/>
        <v>4.6633802736558511E-2</v>
      </c>
      <c r="AH32" s="71">
        <f t="shared" si="237"/>
        <v>4.5832746401041055E-2</v>
      </c>
      <c r="AI32" s="71">
        <f t="shared" si="237"/>
        <v>4.5080238934342848E-2</v>
      </c>
      <c r="AJ32" s="71">
        <f t="shared" si="237"/>
        <v>4.4371996612744526E-2</v>
      </c>
      <c r="AK32" s="71">
        <f t="shared" si="237"/>
        <v>4.3704225280951824E-2</v>
      </c>
      <c r="AL32" s="71">
        <f t="shared" si="237"/>
        <v>4.3073552356480943E-2</v>
      </c>
      <c r="AM32" s="71">
        <f t="shared" si="237"/>
        <v>4.2476969860359835E-2</v>
      </c>
      <c r="AN32" s="71">
        <f t="shared" si="237"/>
        <v>4.1911786442981942E-2</v>
      </c>
      <c r="AO32" s="71">
        <f t="shared" si="237"/>
        <v>4.1375586790597794E-2</v>
      </c>
      <c r="AP32" s="71">
        <f t="shared" si="237"/>
        <v>4.0866197120832844E-2</v>
      </c>
      <c r="AQ32" s="71">
        <f t="shared" si="237"/>
        <v>4.0381655727641803E-2</v>
      </c>
      <c r="AR32" s="71">
        <f t="shared" si="237"/>
        <v>3.9920187734126519E-2</v>
      </c>
      <c r="AS32" s="71">
        <f t="shared" si="237"/>
        <v>3.9480183368216605E-2</v>
      </c>
      <c r="AT32" s="71">
        <f t="shared" si="237"/>
        <v>3.9060179200757134E-2</v>
      </c>
      <c r="AU32" s="71">
        <f t="shared" si="237"/>
        <v>3.8658841885184751E-2</v>
      </c>
      <c r="AV32" s="71">
        <f t="shared" si="237"/>
        <v>3.8274954018115516E-2</v>
      </c>
      <c r="AW32" s="71">
        <f t="shared" si="237"/>
        <v>3.7907401804964123E-2</v>
      </c>
      <c r="AX32" s="71">
        <f t="shared" si="237"/>
        <v>3.7555164267360705E-2</v>
      </c>
      <c r="AY32" s="71">
        <f t="shared" si="237"/>
        <v>3.7217303772108447E-2</v>
      </c>
      <c r="AZ32" s="71">
        <f t="shared" si="237"/>
        <v>3.6892957696666284E-2</v>
      </c>
      <c r="BA32" s="71">
        <f t="shared" si="237"/>
        <v>3.6581331075163023E-2</v>
      </c>
      <c r="BB32" s="71">
        <f t="shared" si="237"/>
        <v>3.6281690092948349E-2</v>
      </c>
      <c r="BC32" s="71">
        <f t="shared" si="237"/>
        <v>3.59933563176097E-2</v>
      </c>
      <c r="BD32" s="71">
        <f t="shared" si="237"/>
        <v>3.5715701570987302E-2</v>
      </c>
      <c r="BE32" s="71">
        <f t="shared" si="237"/>
        <v>3.5448143360605713E-2</v>
      </c>
      <c r="BF32" s="71">
        <f t="shared" si="237"/>
        <v>3.5190140800594898E-2</v>
      </c>
      <c r="BG32" s="71">
        <f t="shared" si="237"/>
        <v>3.4941190961987965E-2</v>
      </c>
      <c r="BH32" s="71">
        <f t="shared" si="237"/>
        <v>3.470082560057438E-2</v>
      </c>
      <c r="BI32" s="71">
        <f t="shared" si="237"/>
        <v>3.4468608217513796E-2</v>
      </c>
      <c r="BJ32" s="71">
        <f t="shared" si="237"/>
        <v>3.4244131413888566E-2</v>
      </c>
      <c r="BK32" s="71">
        <f t="shared" si="237"/>
        <v>3.4027014505464165E-2</v>
      </c>
      <c r="BL32" s="71">
        <f t="shared" si="237"/>
        <v>3.3816901368279258E-2</v>
      </c>
      <c r="BM32" s="71">
        <f t="shared" si="237"/>
        <v>3.3613458489417679E-2</v>
      </c>
      <c r="BN32" s="71">
        <f t="shared" si="237"/>
        <v>3.341637320052053E-2</v>
      </c>
      <c r="BO32" s="71">
        <f t="shared" si="237"/>
        <v>3.3225352074358672E-2</v>
      </c>
      <c r="BP32" s="71">
        <f t="shared" ref="BP32:CW32" si="238">BP31/BP13</f>
        <v>3.3040119467171419E-2</v>
      </c>
      <c r="BQ32" s="71">
        <f t="shared" si="238"/>
        <v>3.2860416191542001E-2</v>
      </c>
      <c r="BR32" s="71">
        <f t="shared" si="238"/>
        <v>3.2685998306372262E-2</v>
      </c>
      <c r="BS32" s="71">
        <f t="shared" si="238"/>
        <v>3.2516636012077015E-2</v>
      </c>
      <c r="BT32" s="71">
        <f t="shared" si="238"/>
        <v>3.2352112640475911E-2</v>
      </c>
      <c r="BU32" s="71">
        <f t="shared" si="238"/>
        <v>3.2192223730046675E-2</v>
      </c>
      <c r="BV32" s="71">
        <f t="shared" si="238"/>
        <v>3.2036776178240474E-2</v>
      </c>
      <c r="BW32" s="71">
        <f t="shared" si="238"/>
        <v>3.1885587463470054E-2</v>
      </c>
      <c r="BX32" s="71">
        <f t="shared" si="238"/>
        <v>3.1738484930179917E-2</v>
      </c>
      <c r="BY32" s="71">
        <f t="shared" si="238"/>
        <v>3.1595305131110848E-2</v>
      </c>
      <c r="BZ32" s="71">
        <f t="shared" si="238"/>
        <v>3.145589322149097E-2</v>
      </c>
      <c r="CA32" s="71">
        <f t="shared" si="238"/>
        <v>3.1320102400432648E-2</v>
      </c>
      <c r="CB32" s="71">
        <f t="shared" si="238"/>
        <v>3.1187793395298896E-2</v>
      </c>
      <c r="CC32" s="71">
        <f t="shared" si="238"/>
        <v>3.1058833985231821E-2</v>
      </c>
      <c r="CD32" s="71">
        <f t="shared" si="238"/>
        <v>3.0933098560416428E-2</v>
      </c>
      <c r="CE32" s="71">
        <f t="shared" si="238"/>
        <v>3.0810467713991534E-2</v>
      </c>
      <c r="CF32" s="71">
        <f t="shared" si="238"/>
        <v>3.0690827863820904E-2</v>
      </c>
      <c r="CG32" s="71">
        <f t="shared" si="238"/>
        <v>3.0574070901606194E-2</v>
      </c>
      <c r="CH32" s="71">
        <f t="shared" si="238"/>
        <v>3.0460093867063266E-2</v>
      </c>
      <c r="CI32" s="71">
        <f t="shared" si="238"/>
        <v>3.0348798645097815E-2</v>
      </c>
      <c r="CJ32" s="71">
        <f t="shared" si="238"/>
        <v>3.0240091684108305E-2</v>
      </c>
      <c r="CK32" s="71">
        <f t="shared" si="238"/>
        <v>3.0133883733716258E-2</v>
      </c>
      <c r="CL32" s="71">
        <f t="shared" si="238"/>
        <v>3.0030089600378573E-2</v>
      </c>
      <c r="CM32" s="71">
        <f t="shared" si="238"/>
        <v>2.9928627919475443E-2</v>
      </c>
      <c r="CN32" s="71">
        <f t="shared" si="238"/>
        <v>2.9829420942592381E-2</v>
      </c>
      <c r="CO32" s="71">
        <f t="shared" si="238"/>
        <v>2.9732394338827631E-2</v>
      </c>
      <c r="CP32" s="71">
        <f t="shared" si="238"/>
        <v>2.9637477009057767E-2</v>
      </c>
      <c r="CQ32" s="71">
        <f t="shared" si="238"/>
        <v>2.9544600912186178E-2</v>
      </c>
      <c r="CR32" s="71">
        <f t="shared" si="238"/>
        <v>2.9453700902482068E-2</v>
      </c>
      <c r="CS32" s="71">
        <f t="shared" si="238"/>
        <v>2.9364714577192783E-2</v>
      </c>
      <c r="CT32" s="71">
        <f t="shared" si="238"/>
        <v>2.9277582133680358E-2</v>
      </c>
      <c r="CU32" s="71">
        <f t="shared" si="238"/>
        <v>2.9192246235394993E-2</v>
      </c>
      <c r="CV32" s="71">
        <f t="shared" si="238"/>
        <v>2.9108651886054222E-2</v>
      </c>
      <c r="CW32" s="71">
        <f t="shared" si="238"/>
        <v>2.9026746311447613E-2</v>
      </c>
    </row>
    <row r="33" spans="2:101" x14ac:dyDescent="0.25">
      <c r="B33" s="68" t="s">
        <v>59</v>
      </c>
      <c r="C33" s="73">
        <f>C22+C23+C24</f>
        <v>3950</v>
      </c>
      <c r="D33" s="73">
        <f t="shared" ref="D33:BO33" si="239">D22+D23+D24</f>
        <v>7900</v>
      </c>
      <c r="E33" s="73">
        <f t="shared" si="239"/>
        <v>11683.676537563624</v>
      </c>
      <c r="F33" s="73">
        <f t="shared" si="239"/>
        <v>15532.98</v>
      </c>
      <c r="G33" s="73">
        <f t="shared" si="239"/>
        <v>19395.597807571459</v>
      </c>
      <c r="H33" s="73">
        <f t="shared" si="239"/>
        <v>23265.431817238761</v>
      </c>
      <c r="I33" s="73">
        <f t="shared" si="239"/>
        <v>27140.020123039834</v>
      </c>
      <c r="J33" s="73">
        <f t="shared" si="239"/>
        <v>31018.064407971015</v>
      </c>
      <c r="K33" s="73">
        <f t="shared" si="239"/>
        <v>34898.776742802591</v>
      </c>
      <c r="L33" s="73">
        <f t="shared" si="239"/>
        <v>38781.634715767213</v>
      </c>
      <c r="M33" s="73">
        <f t="shared" si="239"/>
        <v>40457.733133612637</v>
      </c>
      <c r="N33" s="73">
        <f t="shared" si="239"/>
        <v>42261.634715767213</v>
      </c>
      <c r="O33" s="73">
        <f t="shared" si="239"/>
        <v>44091.464915516903</v>
      </c>
      <c r="P33" s="73">
        <f t="shared" si="239"/>
        <v>45935.348089163053</v>
      </c>
      <c r="Q33" s="73">
        <f t="shared" si="239"/>
        <v>47788.489872612066</v>
      </c>
      <c r="R33" s="73">
        <f t="shared" si="239"/>
        <v>49648.361897794508</v>
      </c>
      <c r="S33" s="73">
        <f t="shared" si="239"/>
        <v>51513.429735830687</v>
      </c>
      <c r="T33" s="73">
        <f t="shared" si="239"/>
        <v>53382.676031769588</v>
      </c>
      <c r="U33" s="73">
        <f t="shared" si="239"/>
        <v>55255.383618056876</v>
      </c>
      <c r="V33" s="73">
        <f t="shared" si="239"/>
        <v>57131.02359400571</v>
      </c>
      <c r="W33" s="73">
        <f t="shared" si="239"/>
        <v>58131.02359400571</v>
      </c>
      <c r="X33" s="73">
        <f t="shared" si="239"/>
        <v>59131.02359400571</v>
      </c>
      <c r="Y33" s="73">
        <f t="shared" si="239"/>
        <v>60131.02359400571</v>
      </c>
      <c r="Z33" s="73">
        <f t="shared" si="239"/>
        <v>61131.02359400571</v>
      </c>
      <c r="AA33" s="73">
        <f t="shared" si="239"/>
        <v>62131.02359400571</v>
      </c>
      <c r="AB33" s="73">
        <f t="shared" si="239"/>
        <v>63131.02359400571</v>
      </c>
      <c r="AC33" s="73">
        <f t="shared" si="239"/>
        <v>64131.02359400571</v>
      </c>
      <c r="AD33" s="73">
        <f t="shared" si="239"/>
        <v>65131.02359400571</v>
      </c>
      <c r="AE33" s="73">
        <f t="shared" si="239"/>
        <v>66131.023594005703</v>
      </c>
      <c r="AF33" s="73">
        <f t="shared" si="239"/>
        <v>67131.023594005703</v>
      </c>
      <c r="AG33" s="73">
        <f t="shared" si="239"/>
        <v>68131.023594005703</v>
      </c>
      <c r="AH33" s="73">
        <f t="shared" si="239"/>
        <v>69131.023594005703</v>
      </c>
      <c r="AI33" s="73">
        <f t="shared" si="239"/>
        <v>70131.023594005703</v>
      </c>
      <c r="AJ33" s="73">
        <f t="shared" si="239"/>
        <v>71131.023594005703</v>
      </c>
      <c r="AK33" s="73">
        <f t="shared" si="239"/>
        <v>72131.023594005703</v>
      </c>
      <c r="AL33" s="73">
        <f t="shared" si="239"/>
        <v>73131.023594005703</v>
      </c>
      <c r="AM33" s="73">
        <f t="shared" si="239"/>
        <v>74131.023594005703</v>
      </c>
      <c r="AN33" s="73">
        <f t="shared" si="239"/>
        <v>75131.023594005703</v>
      </c>
      <c r="AO33" s="73">
        <f t="shared" si="239"/>
        <v>76131.023594005703</v>
      </c>
      <c r="AP33" s="73">
        <f t="shared" si="239"/>
        <v>77131.023594005703</v>
      </c>
      <c r="AQ33" s="73">
        <f t="shared" si="239"/>
        <v>78131.023594005703</v>
      </c>
      <c r="AR33" s="73">
        <f t="shared" si="239"/>
        <v>79131.023594005703</v>
      </c>
      <c r="AS33" s="73">
        <f t="shared" si="239"/>
        <v>80131.023594005703</v>
      </c>
      <c r="AT33" s="73">
        <f t="shared" si="239"/>
        <v>81131.023594005703</v>
      </c>
      <c r="AU33" s="73">
        <f t="shared" si="239"/>
        <v>82131.023594005703</v>
      </c>
      <c r="AV33" s="73">
        <f t="shared" si="239"/>
        <v>83131.023594005703</v>
      </c>
      <c r="AW33" s="73">
        <f t="shared" si="239"/>
        <v>84131.023594005703</v>
      </c>
      <c r="AX33" s="73">
        <f t="shared" si="239"/>
        <v>85131.023594005703</v>
      </c>
      <c r="AY33" s="73">
        <f t="shared" si="239"/>
        <v>86131.023594005703</v>
      </c>
      <c r="AZ33" s="73">
        <f t="shared" si="239"/>
        <v>87131.023594005717</v>
      </c>
      <c r="BA33" s="73">
        <f t="shared" si="239"/>
        <v>88131.023594005717</v>
      </c>
      <c r="BB33" s="73">
        <f t="shared" si="239"/>
        <v>89131.023594005717</v>
      </c>
      <c r="BC33" s="73">
        <f t="shared" si="239"/>
        <v>90131.023594005717</v>
      </c>
      <c r="BD33" s="73">
        <f t="shared" si="239"/>
        <v>91131.023594005717</v>
      </c>
      <c r="BE33" s="73">
        <f t="shared" si="239"/>
        <v>92131.023594005717</v>
      </c>
      <c r="BF33" s="73">
        <f t="shared" si="239"/>
        <v>93131.023594005717</v>
      </c>
      <c r="BG33" s="73">
        <f t="shared" si="239"/>
        <v>94131.023594005717</v>
      </c>
      <c r="BH33" s="73">
        <f t="shared" si="239"/>
        <v>95131.023594005717</v>
      </c>
      <c r="BI33" s="73">
        <f t="shared" si="239"/>
        <v>96131.023594005717</v>
      </c>
      <c r="BJ33" s="73">
        <f t="shared" si="239"/>
        <v>97131.023594005717</v>
      </c>
      <c r="BK33" s="73">
        <f t="shared" si="239"/>
        <v>98131.023594005717</v>
      </c>
      <c r="BL33" s="73">
        <f t="shared" si="239"/>
        <v>99131.023594005717</v>
      </c>
      <c r="BM33" s="73">
        <f t="shared" si="239"/>
        <v>100131.02359400572</v>
      </c>
      <c r="BN33" s="73">
        <f t="shared" si="239"/>
        <v>101131.02359400572</v>
      </c>
      <c r="BO33" s="73">
        <f t="shared" si="239"/>
        <v>102131.02359400572</v>
      </c>
      <c r="BP33" s="73">
        <f t="shared" ref="BP33:CW33" si="240">BP22+BP23+BP24</f>
        <v>103131.02359400572</v>
      </c>
      <c r="BQ33" s="73">
        <f t="shared" si="240"/>
        <v>104131.02359400572</v>
      </c>
      <c r="BR33" s="73">
        <f t="shared" si="240"/>
        <v>105131.02359400572</v>
      </c>
      <c r="BS33" s="73">
        <f t="shared" si="240"/>
        <v>106131.02359400572</v>
      </c>
      <c r="BT33" s="73">
        <f t="shared" si="240"/>
        <v>107131.02359400572</v>
      </c>
      <c r="BU33" s="73">
        <f t="shared" si="240"/>
        <v>108131.02359400572</v>
      </c>
      <c r="BV33" s="73">
        <f t="shared" si="240"/>
        <v>109131.02359400572</v>
      </c>
      <c r="BW33" s="73">
        <f t="shared" si="240"/>
        <v>110131.02359400572</v>
      </c>
      <c r="BX33" s="73">
        <f t="shared" si="240"/>
        <v>111131.02359400572</v>
      </c>
      <c r="BY33" s="73">
        <f t="shared" si="240"/>
        <v>112131.02359400572</v>
      </c>
      <c r="BZ33" s="73">
        <f t="shared" si="240"/>
        <v>113131.02359400572</v>
      </c>
      <c r="CA33" s="73">
        <f t="shared" si="240"/>
        <v>114131.02359400572</v>
      </c>
      <c r="CB33" s="73">
        <f t="shared" si="240"/>
        <v>115131.02359400572</v>
      </c>
      <c r="CC33" s="73">
        <f t="shared" si="240"/>
        <v>116131.02359400572</v>
      </c>
      <c r="CD33" s="73">
        <f t="shared" si="240"/>
        <v>117131.02359400572</v>
      </c>
      <c r="CE33" s="73">
        <f t="shared" si="240"/>
        <v>118131.02359400572</v>
      </c>
      <c r="CF33" s="73">
        <f t="shared" si="240"/>
        <v>119131.02359400572</v>
      </c>
      <c r="CG33" s="73">
        <f t="shared" si="240"/>
        <v>120131.02359400572</v>
      </c>
      <c r="CH33" s="73">
        <f t="shared" si="240"/>
        <v>121131.02359400572</v>
      </c>
      <c r="CI33" s="73">
        <f t="shared" si="240"/>
        <v>122131.02359400572</v>
      </c>
      <c r="CJ33" s="73">
        <f t="shared" si="240"/>
        <v>123131.02359400572</v>
      </c>
      <c r="CK33" s="73">
        <f t="shared" si="240"/>
        <v>124131.02359400572</v>
      </c>
      <c r="CL33" s="73">
        <f t="shared" si="240"/>
        <v>125131.02359400572</v>
      </c>
      <c r="CM33" s="73">
        <f t="shared" si="240"/>
        <v>126131.02359400572</v>
      </c>
      <c r="CN33" s="73">
        <f t="shared" si="240"/>
        <v>127131.02359400572</v>
      </c>
      <c r="CO33" s="73">
        <f t="shared" si="240"/>
        <v>128131.02359400572</v>
      </c>
      <c r="CP33" s="73">
        <f t="shared" si="240"/>
        <v>129131.02359400572</v>
      </c>
      <c r="CQ33" s="73">
        <f t="shared" si="240"/>
        <v>130131.02359400572</v>
      </c>
      <c r="CR33" s="73">
        <f t="shared" si="240"/>
        <v>131131.02359400573</v>
      </c>
      <c r="CS33" s="73">
        <f t="shared" si="240"/>
        <v>132131.02359400573</v>
      </c>
      <c r="CT33" s="73">
        <f t="shared" si="240"/>
        <v>133131.02359400573</v>
      </c>
      <c r="CU33" s="73">
        <f t="shared" si="240"/>
        <v>134131.02359400573</v>
      </c>
      <c r="CV33" s="73">
        <f t="shared" si="240"/>
        <v>135131.02359400573</v>
      </c>
      <c r="CW33" s="73">
        <f t="shared" si="240"/>
        <v>136131.02359400573</v>
      </c>
    </row>
    <row r="34" spans="2:101" x14ac:dyDescent="0.25">
      <c r="B34" s="68" t="s">
        <v>76</v>
      </c>
      <c r="C34" s="71">
        <f>C33/C14</f>
        <v>7.9000000000000001E-2</v>
      </c>
      <c r="D34" s="71">
        <f t="shared" ref="D34:BO34" si="241">D33/D14</f>
        <v>7.9000000000000001E-2</v>
      </c>
      <c r="E34" s="71">
        <f t="shared" si="241"/>
        <v>7.7891176917090826E-2</v>
      </c>
      <c r="F34" s="71">
        <f t="shared" si="241"/>
        <v>7.7664899999999995E-2</v>
      </c>
      <c r="G34" s="71">
        <f t="shared" si="241"/>
        <v>7.7582391230285833E-2</v>
      </c>
      <c r="H34" s="71">
        <f t="shared" si="241"/>
        <v>7.7551439390795868E-2</v>
      </c>
      <c r="I34" s="71">
        <f t="shared" si="241"/>
        <v>7.7542914637256669E-2</v>
      </c>
      <c r="J34" s="71">
        <f t="shared" si="241"/>
        <v>7.7545161019927533E-2</v>
      </c>
      <c r="K34" s="71">
        <f t="shared" si="241"/>
        <v>7.7552837206227979E-2</v>
      </c>
      <c r="L34" s="71">
        <f t="shared" si="241"/>
        <v>7.7563269431534423E-2</v>
      </c>
      <c r="M34" s="71">
        <f t="shared" si="241"/>
        <v>7.3559514788386612E-2</v>
      </c>
      <c r="N34" s="71">
        <f t="shared" si="241"/>
        <v>7.0436057859612017E-2</v>
      </c>
      <c r="O34" s="71">
        <f t="shared" si="241"/>
        <v>6.7833022946949081E-2</v>
      </c>
      <c r="P34" s="71">
        <f t="shared" si="241"/>
        <v>6.5621925841661502E-2</v>
      </c>
      <c r="Q34" s="71">
        <f t="shared" si="241"/>
        <v>6.3717986496816093E-2</v>
      </c>
      <c r="R34" s="71">
        <f t="shared" si="241"/>
        <v>6.2060452372243134E-2</v>
      </c>
      <c r="S34" s="71">
        <f t="shared" si="241"/>
        <v>6.0604034983330217E-2</v>
      </c>
      <c r="T34" s="71">
        <f t="shared" si="241"/>
        <v>5.9314084479743984E-2</v>
      </c>
      <c r="U34" s="71">
        <f t="shared" si="241"/>
        <v>5.8163561703217764E-2</v>
      </c>
      <c r="V34" s="71">
        <f t="shared" si="241"/>
        <v>5.7131023594005709E-2</v>
      </c>
      <c r="W34" s="71">
        <f t="shared" si="241"/>
        <v>5.5362879613338772E-2</v>
      </c>
      <c r="X34" s="71">
        <f t="shared" si="241"/>
        <v>5.3755475994550647E-2</v>
      </c>
      <c r="Y34" s="71">
        <f t="shared" si="241"/>
        <v>5.2287846603483228E-2</v>
      </c>
      <c r="Z34" s="71">
        <f t="shared" si="241"/>
        <v>5.0942519661671425E-2</v>
      </c>
      <c r="AA34" s="71">
        <f t="shared" si="241"/>
        <v>4.9704818875204566E-2</v>
      </c>
      <c r="AB34" s="71">
        <f t="shared" si="241"/>
        <v>4.8562325841542853E-2</v>
      </c>
      <c r="AC34" s="71">
        <f t="shared" si="241"/>
        <v>4.7504461921485712E-2</v>
      </c>
      <c r="AD34" s="71">
        <f t="shared" si="241"/>
        <v>4.6522159710004077E-2</v>
      </c>
      <c r="AE34" s="71">
        <f t="shared" si="241"/>
        <v>4.5607602478624623E-2</v>
      </c>
      <c r="AF34" s="71">
        <f t="shared" si="241"/>
        <v>4.4754015729337134E-2</v>
      </c>
      <c r="AG34" s="71">
        <f t="shared" si="241"/>
        <v>4.3955499092906906E-2</v>
      </c>
      <c r="AH34" s="71">
        <f t="shared" si="241"/>
        <v>4.3206889746253564E-2</v>
      </c>
      <c r="AI34" s="71">
        <f t="shared" si="241"/>
        <v>4.2503650663033757E-2</v>
      </c>
      <c r="AJ34" s="71">
        <f t="shared" si="241"/>
        <v>4.1841778584709236E-2</v>
      </c>
      <c r="AK34" s="71">
        <f t="shared" si="241"/>
        <v>4.1217727768003261E-2</v>
      </c>
      <c r="AL34" s="71">
        <f t="shared" si="241"/>
        <v>4.062834644111428E-2</v>
      </c>
      <c r="AM34" s="71">
        <f t="shared" si="241"/>
        <v>4.007082356432741E-2</v>
      </c>
      <c r="AN34" s="71">
        <f t="shared" si="241"/>
        <v>3.9542643996845109E-2</v>
      </c>
      <c r="AO34" s="71">
        <f t="shared" si="241"/>
        <v>3.9041550561028565E-2</v>
      </c>
      <c r="AP34" s="71">
        <f t="shared" si="241"/>
        <v>3.8565511797002849E-2</v>
      </c>
      <c r="AQ34" s="71">
        <f t="shared" si="241"/>
        <v>3.8112694436100346E-2</v>
      </c>
      <c r="AR34" s="71">
        <f t="shared" si="241"/>
        <v>3.7681439806669381E-2</v>
      </c>
      <c r="AS34" s="71">
        <f t="shared" si="241"/>
        <v>3.7270243532095675E-2</v>
      </c>
      <c r="AT34" s="71">
        <f t="shared" si="241"/>
        <v>3.6877737997275319E-2</v>
      </c>
      <c r="AU34" s="71">
        <f t="shared" si="241"/>
        <v>3.6502677152891426E-2</v>
      </c>
      <c r="AV34" s="71">
        <f t="shared" si="241"/>
        <v>3.6143923301741612E-2</v>
      </c>
      <c r="AW34" s="71">
        <f t="shared" si="241"/>
        <v>3.5800435571917318E-2</v>
      </c>
      <c r="AX34" s="71">
        <f t="shared" si="241"/>
        <v>3.5471259830835711E-2</v>
      </c>
      <c r="AY34" s="71">
        <f t="shared" si="241"/>
        <v>3.5155519834288045E-2</v>
      </c>
      <c r="AZ34" s="71">
        <f t="shared" si="241"/>
        <v>3.4852409437602289E-2</v>
      </c>
      <c r="BA34" s="71">
        <f t="shared" si="241"/>
        <v>3.4561185723139494E-2</v>
      </c>
      <c r="BB34" s="71">
        <f t="shared" si="241"/>
        <v>3.4281162920771428E-2</v>
      </c>
      <c r="BC34" s="71">
        <f t="shared" si="241"/>
        <v>3.4011707016605934E-2</v>
      </c>
      <c r="BD34" s="71">
        <f t="shared" si="241"/>
        <v>3.3752230960742861E-2</v>
      </c>
      <c r="BE34" s="71">
        <f t="shared" si="241"/>
        <v>3.3502190397820264E-2</v>
      </c>
      <c r="BF34" s="71">
        <f t="shared" si="241"/>
        <v>3.326107985500204E-2</v>
      </c>
      <c r="BG34" s="71">
        <f t="shared" si="241"/>
        <v>3.3028429331230076E-2</v>
      </c>
      <c r="BH34" s="71">
        <f t="shared" si="241"/>
        <v>3.2803801239312314E-2</v>
      </c>
      <c r="BI34" s="71">
        <f t="shared" si="241"/>
        <v>3.2586787658984991E-2</v>
      </c>
      <c r="BJ34" s="71">
        <f t="shared" si="241"/>
        <v>3.2377007864668572E-2</v>
      </c>
      <c r="BK34" s="71">
        <f t="shared" si="241"/>
        <v>3.2174106096395316E-2</v>
      </c>
      <c r="BL34" s="71">
        <f t="shared" si="241"/>
        <v>3.1977749546453459E-2</v>
      </c>
      <c r="BM34" s="71">
        <f t="shared" si="241"/>
        <v>3.1787626537779591E-2</v>
      </c>
      <c r="BN34" s="71">
        <f t="shared" si="241"/>
        <v>3.1603444873126788E-2</v>
      </c>
      <c r="BO34" s="71">
        <f t="shared" si="241"/>
        <v>3.1424930336617141E-2</v>
      </c>
      <c r="BP34" s="71">
        <f t="shared" ref="BP34:CW34" si="242">BP33/BP14</f>
        <v>3.1251825331516887E-2</v>
      </c>
      <c r="BQ34" s="71">
        <f t="shared" si="242"/>
        <v>3.1083887640001705E-2</v>
      </c>
      <c r="BR34" s="71">
        <f t="shared" si="242"/>
        <v>3.0920889292354623E-2</v>
      </c>
      <c r="BS34" s="71">
        <f t="shared" si="242"/>
        <v>3.0762615534494411E-2</v>
      </c>
      <c r="BT34" s="71">
        <f t="shared" si="242"/>
        <v>3.0608863884001632E-2</v>
      </c>
      <c r="BU34" s="71">
        <f t="shared" si="242"/>
        <v>3.0459443265917104E-2</v>
      </c>
      <c r="BV34" s="71">
        <f t="shared" si="242"/>
        <v>3.0314173220557145E-2</v>
      </c>
      <c r="BW34" s="71">
        <f t="shared" si="242"/>
        <v>3.0172883176439923E-2</v>
      </c>
      <c r="BX34" s="71">
        <f t="shared" si="242"/>
        <v>3.0035411782163707E-2</v>
      </c>
      <c r="BY34" s="71">
        <f t="shared" si="242"/>
        <v>2.9901606291734859E-2</v>
      </c>
      <c r="BZ34" s="71">
        <f t="shared" si="242"/>
        <v>2.9771321998422556E-2</v>
      </c>
      <c r="CA34" s="71">
        <f t="shared" si="242"/>
        <v>2.9644421712728759E-2</v>
      </c>
      <c r="CB34" s="71">
        <f t="shared" si="242"/>
        <v>2.9520775280514288E-2</v>
      </c>
      <c r="CC34" s="71">
        <f t="shared" si="242"/>
        <v>2.9400259137722966E-2</v>
      </c>
      <c r="CD34" s="71">
        <f t="shared" si="242"/>
        <v>2.928275589850143E-2</v>
      </c>
      <c r="CE34" s="71">
        <f t="shared" si="242"/>
        <v>2.9168153973828572E-2</v>
      </c>
      <c r="CF34" s="71">
        <f t="shared" si="242"/>
        <v>2.9056347218050175E-2</v>
      </c>
      <c r="CG34" s="71">
        <f t="shared" si="242"/>
        <v>2.8947234600965235E-2</v>
      </c>
      <c r="CH34" s="71">
        <f t="shared" si="242"/>
        <v>2.8840719903334696E-2</v>
      </c>
      <c r="CI34" s="71">
        <f t="shared" si="242"/>
        <v>2.8736711433883698E-2</v>
      </c>
      <c r="CJ34" s="71">
        <f t="shared" si="242"/>
        <v>2.8635121766047843E-2</v>
      </c>
      <c r="CK34" s="71">
        <f t="shared" si="242"/>
        <v>2.8535867492874876E-2</v>
      </c>
      <c r="CL34" s="71">
        <f t="shared" si="242"/>
        <v>2.8438868998637665E-2</v>
      </c>
      <c r="CM34" s="71">
        <f t="shared" si="242"/>
        <v>2.834405024584398E-2</v>
      </c>
      <c r="CN34" s="71">
        <f t="shared" si="242"/>
        <v>2.8251338576445715E-2</v>
      </c>
      <c r="CO34" s="71">
        <f t="shared" si="242"/>
        <v>2.8160664526155104E-2</v>
      </c>
      <c r="CP34" s="71">
        <f t="shared" si="242"/>
        <v>2.8071961650870808E-2</v>
      </c>
      <c r="CQ34" s="71">
        <f t="shared" si="242"/>
        <v>2.7985166364302306E-2</v>
      </c>
      <c r="CR34" s="71">
        <f t="shared" si="242"/>
        <v>2.7900217785958668E-2</v>
      </c>
      <c r="CS34" s="71">
        <f t="shared" si="242"/>
        <v>2.7817057598738048E-2</v>
      </c>
      <c r="CT34" s="71">
        <f t="shared" si="242"/>
        <v>2.7735629915417861E-2</v>
      </c>
      <c r="CU34" s="71">
        <f t="shared" si="242"/>
        <v>2.7655881153403245E-2</v>
      </c>
      <c r="CV34" s="71">
        <f t="shared" si="242"/>
        <v>2.7577759917144028E-2</v>
      </c>
      <c r="CW34" s="71">
        <f t="shared" si="242"/>
        <v>2.7501216887677926E-2</v>
      </c>
    </row>
    <row r="36" spans="2:101" x14ac:dyDescent="0.25">
      <c r="B36" s="74" t="s">
        <v>8</v>
      </c>
      <c r="C36" s="75">
        <v>25000</v>
      </c>
      <c r="D36" s="75">
        <f t="shared" ref="D36" si="243">+C36+25000</f>
        <v>50000</v>
      </c>
      <c r="E36" s="75">
        <f t="shared" ref="E36" si="244">+D36+25000</f>
        <v>75000</v>
      </c>
      <c r="F36" s="75">
        <f t="shared" ref="F36" si="245">+E36+25000</f>
        <v>100000</v>
      </c>
      <c r="G36" s="75">
        <f t="shared" ref="G36" si="246">+F36+25000</f>
        <v>125000</v>
      </c>
      <c r="H36" s="75">
        <f t="shared" ref="H36" si="247">+G36+25000</f>
        <v>150000</v>
      </c>
      <c r="I36" s="75">
        <f t="shared" ref="I36" si="248">+H36+25000</f>
        <v>175000</v>
      </c>
      <c r="J36" s="75">
        <f t="shared" ref="J36" si="249">+I36+25000</f>
        <v>200000</v>
      </c>
      <c r="K36" s="75">
        <f t="shared" ref="K36" si="250">+J36+25000</f>
        <v>225000</v>
      </c>
      <c r="L36" s="75">
        <f t="shared" ref="L36" si="251">+K36+25000</f>
        <v>250000</v>
      </c>
      <c r="M36" s="75">
        <f t="shared" ref="M36" si="252">+L36+25000</f>
        <v>275000</v>
      </c>
      <c r="N36" s="75">
        <f t="shared" ref="N36" si="253">+M36+25000</f>
        <v>300000</v>
      </c>
      <c r="O36" s="75">
        <f t="shared" ref="O36" si="254">+N36+25000</f>
        <v>325000</v>
      </c>
      <c r="P36" s="75">
        <f t="shared" ref="P36" si="255">+O36+25000</f>
        <v>350000</v>
      </c>
      <c r="Q36" s="75">
        <f t="shared" ref="Q36" si="256">+P36+25000</f>
        <v>375000</v>
      </c>
      <c r="R36" s="75">
        <f t="shared" ref="R36" si="257">+Q36+25000</f>
        <v>400000</v>
      </c>
      <c r="S36" s="75">
        <f t="shared" ref="S36" si="258">+R36+25000</f>
        <v>425000</v>
      </c>
      <c r="T36" s="75">
        <f t="shared" ref="T36" si="259">+S36+25000</f>
        <v>450000</v>
      </c>
      <c r="U36" s="75">
        <f t="shared" ref="U36" si="260">+T36+25000</f>
        <v>475000</v>
      </c>
      <c r="V36" s="75">
        <f t="shared" ref="V36" si="261">+U36+25000</f>
        <v>500000</v>
      </c>
      <c r="W36" s="75">
        <f t="shared" ref="W36" si="262">+V36+25000</f>
        <v>525000</v>
      </c>
      <c r="X36" s="75">
        <f t="shared" ref="X36" si="263">+W36+25000</f>
        <v>550000</v>
      </c>
      <c r="Y36" s="75">
        <f t="shared" ref="Y36" si="264">+X36+25000</f>
        <v>575000</v>
      </c>
      <c r="Z36" s="75">
        <f t="shared" ref="Z36" si="265">+Y36+25000</f>
        <v>600000</v>
      </c>
      <c r="AA36" s="75">
        <f t="shared" ref="AA36" si="266">+Z36+25000</f>
        <v>625000</v>
      </c>
      <c r="AB36" s="75">
        <f t="shared" ref="AB36" si="267">+AA36+25000</f>
        <v>650000</v>
      </c>
      <c r="AC36" s="75">
        <f t="shared" ref="AC36" si="268">+AB36+25000</f>
        <v>675000</v>
      </c>
      <c r="AD36" s="75">
        <f t="shared" ref="AD36" si="269">+AC36+25000</f>
        <v>700000</v>
      </c>
      <c r="AE36" s="75">
        <f t="shared" ref="AE36" si="270">+AD36+25000</f>
        <v>725000</v>
      </c>
      <c r="AF36" s="75">
        <f t="shared" ref="AF36" si="271">+AE36+25000</f>
        <v>750000</v>
      </c>
      <c r="AG36" s="75">
        <f t="shared" ref="AG36" si="272">+AF36+25000</f>
        <v>775000</v>
      </c>
      <c r="AH36" s="75">
        <f t="shared" ref="AH36" si="273">+AG36+25000</f>
        <v>800000</v>
      </c>
      <c r="AI36" s="75">
        <f t="shared" ref="AI36" si="274">+AH36+25000</f>
        <v>825000</v>
      </c>
      <c r="AJ36" s="75">
        <f t="shared" ref="AJ36" si="275">+AI36+25000</f>
        <v>850000</v>
      </c>
      <c r="AK36" s="75">
        <f t="shared" ref="AK36" si="276">+AJ36+25000</f>
        <v>875000</v>
      </c>
      <c r="AL36" s="75">
        <f t="shared" ref="AL36" si="277">+AK36+25000</f>
        <v>900000</v>
      </c>
      <c r="AM36" s="75">
        <f t="shared" ref="AM36" si="278">+AL36+25000</f>
        <v>925000</v>
      </c>
      <c r="AN36" s="75">
        <f t="shared" ref="AN36" si="279">+AM36+25000</f>
        <v>950000</v>
      </c>
      <c r="AO36" s="75">
        <f t="shared" ref="AO36" si="280">+AN36+25000</f>
        <v>975000</v>
      </c>
      <c r="AP36" s="75">
        <f t="shared" ref="AP36" si="281">+AO36+25000</f>
        <v>1000000</v>
      </c>
      <c r="AQ36" s="75">
        <f t="shared" ref="AQ36" si="282">+AP36+25000</f>
        <v>1025000</v>
      </c>
      <c r="AR36" s="75">
        <f t="shared" ref="AR36" si="283">+AQ36+25000</f>
        <v>1050000</v>
      </c>
      <c r="AS36" s="75">
        <f t="shared" ref="AS36" si="284">+AR36+25000</f>
        <v>1075000</v>
      </c>
      <c r="AT36" s="75">
        <f t="shared" ref="AT36" si="285">+AS36+25000</f>
        <v>1100000</v>
      </c>
      <c r="AU36" s="75">
        <f t="shared" ref="AU36" si="286">+AT36+25000</f>
        <v>1125000</v>
      </c>
      <c r="AV36" s="75">
        <f t="shared" ref="AV36" si="287">+AU36+25000</f>
        <v>1150000</v>
      </c>
      <c r="AW36" s="75">
        <f t="shared" ref="AW36" si="288">+AV36+25000</f>
        <v>1175000</v>
      </c>
      <c r="AX36" s="75">
        <f t="shared" ref="AX36" si="289">+AW36+25000</f>
        <v>1200000</v>
      </c>
      <c r="AY36" s="75">
        <f t="shared" ref="AY36" si="290">+AX36+25000</f>
        <v>1225000</v>
      </c>
      <c r="AZ36" s="75">
        <f t="shared" ref="AZ36" si="291">+AY36+25000</f>
        <v>1250000</v>
      </c>
      <c r="BA36" s="75">
        <f t="shared" ref="BA36" si="292">+AZ36+25000</f>
        <v>1275000</v>
      </c>
      <c r="BB36" s="75">
        <f t="shared" ref="BB36" si="293">+BA36+25000</f>
        <v>1300000</v>
      </c>
      <c r="BC36" s="75">
        <f t="shared" ref="BC36" si="294">+BB36+25000</f>
        <v>1325000</v>
      </c>
      <c r="BD36" s="75">
        <f t="shared" ref="BD36" si="295">+BC36+25000</f>
        <v>1350000</v>
      </c>
      <c r="BE36" s="75">
        <f t="shared" ref="BE36" si="296">+BD36+25000</f>
        <v>1375000</v>
      </c>
      <c r="BF36" s="75">
        <f t="shared" ref="BF36" si="297">+BE36+25000</f>
        <v>1400000</v>
      </c>
      <c r="BG36" s="75">
        <f t="shared" ref="BG36" si="298">+BF36+25000</f>
        <v>1425000</v>
      </c>
      <c r="BH36" s="75">
        <f t="shared" ref="BH36" si="299">+BG36+25000</f>
        <v>1450000</v>
      </c>
      <c r="BI36" s="75">
        <f t="shared" ref="BI36" si="300">+BH36+25000</f>
        <v>1475000</v>
      </c>
      <c r="BJ36" s="75">
        <f t="shared" ref="BJ36" si="301">+BI36+25000</f>
        <v>1500000</v>
      </c>
      <c r="BK36" s="75">
        <f t="shared" ref="BK36" si="302">+BJ36+25000</f>
        <v>1525000</v>
      </c>
      <c r="BL36" s="75">
        <f t="shared" ref="BL36" si="303">+BK36+25000</f>
        <v>1550000</v>
      </c>
      <c r="BM36" s="75">
        <f t="shared" ref="BM36" si="304">+BL36+25000</f>
        <v>1575000</v>
      </c>
      <c r="BN36" s="75">
        <f t="shared" ref="BN36" si="305">+BM36+25000</f>
        <v>1600000</v>
      </c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</row>
    <row r="37" spans="2:101" x14ac:dyDescent="0.25">
      <c r="B37" s="74" t="s">
        <v>9</v>
      </c>
      <c r="C37" s="75">
        <v>25000</v>
      </c>
      <c r="D37" s="75">
        <f t="shared" ref="D37:AI37" si="306">+C37+25000</f>
        <v>50000</v>
      </c>
      <c r="E37" s="75">
        <f t="shared" si="306"/>
        <v>75000</v>
      </c>
      <c r="F37" s="75">
        <f t="shared" si="306"/>
        <v>100000</v>
      </c>
      <c r="G37" s="75">
        <f t="shared" si="306"/>
        <v>125000</v>
      </c>
      <c r="H37" s="75">
        <f t="shared" si="306"/>
        <v>150000</v>
      </c>
      <c r="I37" s="75">
        <f t="shared" si="306"/>
        <v>175000</v>
      </c>
      <c r="J37" s="75">
        <f t="shared" si="306"/>
        <v>200000</v>
      </c>
      <c r="K37" s="75">
        <f t="shared" si="306"/>
        <v>225000</v>
      </c>
      <c r="L37" s="75">
        <f t="shared" si="306"/>
        <v>250000</v>
      </c>
      <c r="M37" s="75">
        <f t="shared" si="306"/>
        <v>275000</v>
      </c>
      <c r="N37" s="75">
        <f t="shared" si="306"/>
        <v>300000</v>
      </c>
      <c r="O37" s="75">
        <f t="shared" si="306"/>
        <v>325000</v>
      </c>
      <c r="P37" s="75">
        <f t="shared" si="306"/>
        <v>350000</v>
      </c>
      <c r="Q37" s="75">
        <f t="shared" si="306"/>
        <v>375000</v>
      </c>
      <c r="R37" s="75">
        <f t="shared" si="306"/>
        <v>400000</v>
      </c>
      <c r="S37" s="75">
        <f t="shared" si="306"/>
        <v>425000</v>
      </c>
      <c r="T37" s="75">
        <f t="shared" si="306"/>
        <v>450000</v>
      </c>
      <c r="U37" s="75">
        <f t="shared" si="306"/>
        <v>475000</v>
      </c>
      <c r="V37" s="75">
        <f t="shared" si="306"/>
        <v>500000</v>
      </c>
      <c r="W37" s="75">
        <f t="shared" si="306"/>
        <v>525000</v>
      </c>
      <c r="X37" s="75">
        <f t="shared" si="306"/>
        <v>550000</v>
      </c>
      <c r="Y37" s="75">
        <f t="shared" si="306"/>
        <v>575000</v>
      </c>
      <c r="Z37" s="75">
        <f t="shared" si="306"/>
        <v>600000</v>
      </c>
      <c r="AA37" s="75">
        <f t="shared" si="306"/>
        <v>625000</v>
      </c>
      <c r="AB37" s="75">
        <f t="shared" si="306"/>
        <v>650000</v>
      </c>
      <c r="AC37" s="75">
        <f t="shared" si="306"/>
        <v>675000</v>
      </c>
      <c r="AD37" s="75">
        <f t="shared" si="306"/>
        <v>700000</v>
      </c>
      <c r="AE37" s="75">
        <f t="shared" si="306"/>
        <v>725000</v>
      </c>
      <c r="AF37" s="75">
        <f t="shared" si="306"/>
        <v>750000</v>
      </c>
      <c r="AG37" s="75">
        <f t="shared" si="306"/>
        <v>775000</v>
      </c>
      <c r="AH37" s="75">
        <f t="shared" si="306"/>
        <v>800000</v>
      </c>
      <c r="AI37" s="75">
        <f t="shared" si="306"/>
        <v>825000</v>
      </c>
      <c r="AJ37" s="75">
        <f t="shared" ref="AJ37:BN37" si="307">+AI37+25000</f>
        <v>850000</v>
      </c>
      <c r="AK37" s="75">
        <f t="shared" si="307"/>
        <v>875000</v>
      </c>
      <c r="AL37" s="75">
        <f t="shared" si="307"/>
        <v>900000</v>
      </c>
      <c r="AM37" s="75">
        <f t="shared" si="307"/>
        <v>925000</v>
      </c>
      <c r="AN37" s="75">
        <f t="shared" si="307"/>
        <v>950000</v>
      </c>
      <c r="AO37" s="75">
        <f t="shared" si="307"/>
        <v>975000</v>
      </c>
      <c r="AP37" s="75">
        <f t="shared" si="307"/>
        <v>1000000</v>
      </c>
      <c r="AQ37" s="75">
        <f t="shared" si="307"/>
        <v>1025000</v>
      </c>
      <c r="AR37" s="75">
        <f t="shared" si="307"/>
        <v>1050000</v>
      </c>
      <c r="AS37" s="75">
        <f t="shared" si="307"/>
        <v>1075000</v>
      </c>
      <c r="AT37" s="75">
        <f t="shared" si="307"/>
        <v>1100000</v>
      </c>
      <c r="AU37" s="75">
        <f t="shared" si="307"/>
        <v>1125000</v>
      </c>
      <c r="AV37" s="75">
        <f t="shared" si="307"/>
        <v>1150000</v>
      </c>
      <c r="AW37" s="75">
        <f t="shared" si="307"/>
        <v>1175000</v>
      </c>
      <c r="AX37" s="75">
        <f t="shared" si="307"/>
        <v>1200000</v>
      </c>
      <c r="AY37" s="75">
        <f t="shared" si="307"/>
        <v>1225000</v>
      </c>
      <c r="AZ37" s="75">
        <f t="shared" si="307"/>
        <v>1250000</v>
      </c>
      <c r="BA37" s="75">
        <f t="shared" si="307"/>
        <v>1275000</v>
      </c>
      <c r="BB37" s="75">
        <f t="shared" si="307"/>
        <v>1300000</v>
      </c>
      <c r="BC37" s="75">
        <f t="shared" si="307"/>
        <v>1325000</v>
      </c>
      <c r="BD37" s="75">
        <f t="shared" si="307"/>
        <v>1350000</v>
      </c>
      <c r="BE37" s="75">
        <f t="shared" si="307"/>
        <v>1375000</v>
      </c>
      <c r="BF37" s="75">
        <f t="shared" si="307"/>
        <v>1400000</v>
      </c>
      <c r="BG37" s="75">
        <f t="shared" si="307"/>
        <v>1425000</v>
      </c>
      <c r="BH37" s="75">
        <f t="shared" si="307"/>
        <v>1450000</v>
      </c>
      <c r="BI37" s="75">
        <f t="shared" si="307"/>
        <v>1475000</v>
      </c>
      <c r="BJ37" s="75">
        <f t="shared" si="307"/>
        <v>1500000</v>
      </c>
      <c r="BK37" s="75">
        <f t="shared" si="307"/>
        <v>1525000</v>
      </c>
      <c r="BL37" s="75">
        <f t="shared" si="307"/>
        <v>1550000</v>
      </c>
      <c r="BM37" s="75">
        <f t="shared" si="307"/>
        <v>1575000</v>
      </c>
      <c r="BN37" s="75">
        <f t="shared" si="307"/>
        <v>1600000</v>
      </c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</row>
    <row r="38" spans="2:101" x14ac:dyDescent="0.25">
      <c r="B38" s="74" t="s">
        <v>21</v>
      </c>
      <c r="C38" s="75">
        <f t="shared" ref="C38:AH38" si="308">C37</f>
        <v>25000</v>
      </c>
      <c r="D38" s="75">
        <f t="shared" si="308"/>
        <v>50000</v>
      </c>
      <c r="E38" s="75">
        <f t="shared" si="308"/>
        <v>75000</v>
      </c>
      <c r="F38" s="75">
        <f t="shared" si="308"/>
        <v>100000</v>
      </c>
      <c r="G38" s="75">
        <f t="shared" si="308"/>
        <v>125000</v>
      </c>
      <c r="H38" s="75">
        <f t="shared" si="308"/>
        <v>150000</v>
      </c>
      <c r="I38" s="75">
        <f t="shared" si="308"/>
        <v>175000</v>
      </c>
      <c r="J38" s="75">
        <f t="shared" si="308"/>
        <v>200000</v>
      </c>
      <c r="K38" s="75">
        <f t="shared" si="308"/>
        <v>225000</v>
      </c>
      <c r="L38" s="75">
        <f t="shared" si="308"/>
        <v>250000</v>
      </c>
      <c r="M38" s="75">
        <f t="shared" si="308"/>
        <v>275000</v>
      </c>
      <c r="N38" s="75">
        <f t="shared" si="308"/>
        <v>300000</v>
      </c>
      <c r="O38" s="75">
        <f t="shared" si="308"/>
        <v>325000</v>
      </c>
      <c r="P38" s="75">
        <f t="shared" si="308"/>
        <v>350000</v>
      </c>
      <c r="Q38" s="75">
        <f t="shared" si="308"/>
        <v>375000</v>
      </c>
      <c r="R38" s="75">
        <f t="shared" si="308"/>
        <v>400000</v>
      </c>
      <c r="S38" s="75">
        <f t="shared" si="308"/>
        <v>425000</v>
      </c>
      <c r="T38" s="75">
        <f t="shared" si="308"/>
        <v>450000</v>
      </c>
      <c r="U38" s="75">
        <f t="shared" si="308"/>
        <v>475000</v>
      </c>
      <c r="V38" s="75">
        <f t="shared" si="308"/>
        <v>500000</v>
      </c>
      <c r="W38" s="75">
        <f t="shared" si="308"/>
        <v>525000</v>
      </c>
      <c r="X38" s="75">
        <f t="shared" si="308"/>
        <v>550000</v>
      </c>
      <c r="Y38" s="75">
        <f t="shared" si="308"/>
        <v>575000</v>
      </c>
      <c r="Z38" s="75">
        <f t="shared" si="308"/>
        <v>600000</v>
      </c>
      <c r="AA38" s="75">
        <f t="shared" si="308"/>
        <v>625000</v>
      </c>
      <c r="AB38" s="75">
        <f t="shared" si="308"/>
        <v>650000</v>
      </c>
      <c r="AC38" s="75">
        <f t="shared" si="308"/>
        <v>675000</v>
      </c>
      <c r="AD38" s="75">
        <f t="shared" si="308"/>
        <v>700000</v>
      </c>
      <c r="AE38" s="75">
        <f t="shared" si="308"/>
        <v>725000</v>
      </c>
      <c r="AF38" s="75">
        <f t="shared" si="308"/>
        <v>750000</v>
      </c>
      <c r="AG38" s="75">
        <f t="shared" si="308"/>
        <v>775000</v>
      </c>
      <c r="AH38" s="75">
        <f t="shared" si="308"/>
        <v>800000</v>
      </c>
      <c r="AI38" s="75">
        <f t="shared" ref="AI38:BN38" si="309">AI37</f>
        <v>825000</v>
      </c>
      <c r="AJ38" s="75">
        <f t="shared" si="309"/>
        <v>850000</v>
      </c>
      <c r="AK38" s="75">
        <f t="shared" si="309"/>
        <v>875000</v>
      </c>
      <c r="AL38" s="75">
        <f t="shared" si="309"/>
        <v>900000</v>
      </c>
      <c r="AM38" s="75">
        <f t="shared" si="309"/>
        <v>925000</v>
      </c>
      <c r="AN38" s="75">
        <f t="shared" si="309"/>
        <v>950000</v>
      </c>
      <c r="AO38" s="75">
        <f t="shared" si="309"/>
        <v>975000</v>
      </c>
      <c r="AP38" s="75">
        <f t="shared" si="309"/>
        <v>1000000</v>
      </c>
      <c r="AQ38" s="75">
        <f t="shared" si="309"/>
        <v>1025000</v>
      </c>
      <c r="AR38" s="75">
        <f t="shared" si="309"/>
        <v>1050000</v>
      </c>
      <c r="AS38" s="75">
        <f t="shared" si="309"/>
        <v>1075000</v>
      </c>
      <c r="AT38" s="75">
        <f t="shared" si="309"/>
        <v>1100000</v>
      </c>
      <c r="AU38" s="75">
        <f t="shared" si="309"/>
        <v>1125000</v>
      </c>
      <c r="AV38" s="75">
        <f t="shared" si="309"/>
        <v>1150000</v>
      </c>
      <c r="AW38" s="75">
        <f t="shared" si="309"/>
        <v>1175000</v>
      </c>
      <c r="AX38" s="75">
        <f t="shared" si="309"/>
        <v>1200000</v>
      </c>
      <c r="AY38" s="75">
        <f t="shared" si="309"/>
        <v>1225000</v>
      </c>
      <c r="AZ38" s="75">
        <f t="shared" si="309"/>
        <v>1250000</v>
      </c>
      <c r="BA38" s="75">
        <f t="shared" si="309"/>
        <v>1275000</v>
      </c>
      <c r="BB38" s="75">
        <f t="shared" si="309"/>
        <v>1300000</v>
      </c>
      <c r="BC38" s="75">
        <f t="shared" si="309"/>
        <v>1325000</v>
      </c>
      <c r="BD38" s="75">
        <f t="shared" si="309"/>
        <v>1350000</v>
      </c>
      <c r="BE38" s="75">
        <f t="shared" si="309"/>
        <v>1375000</v>
      </c>
      <c r="BF38" s="75">
        <f t="shared" si="309"/>
        <v>1400000</v>
      </c>
      <c r="BG38" s="75">
        <f t="shared" si="309"/>
        <v>1425000</v>
      </c>
      <c r="BH38" s="75">
        <f t="shared" si="309"/>
        <v>1450000</v>
      </c>
      <c r="BI38" s="75">
        <f t="shared" si="309"/>
        <v>1475000</v>
      </c>
      <c r="BJ38" s="75">
        <f t="shared" si="309"/>
        <v>1500000</v>
      </c>
      <c r="BK38" s="75">
        <f t="shared" si="309"/>
        <v>1525000</v>
      </c>
      <c r="BL38" s="75">
        <f t="shared" si="309"/>
        <v>1550000</v>
      </c>
      <c r="BM38" s="75">
        <f t="shared" si="309"/>
        <v>1575000</v>
      </c>
      <c r="BN38" s="75">
        <f t="shared" si="309"/>
        <v>1600000</v>
      </c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</row>
    <row r="39" spans="2:101" x14ac:dyDescent="0.25">
      <c r="B39" s="74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</row>
    <row r="40" spans="2:101" x14ac:dyDescent="0.25">
      <c r="B40" s="74" t="s">
        <v>8</v>
      </c>
      <c r="C40" s="76">
        <f t="shared" ref="C40:AH40" si="310">IF(C$36&lt;=prima_fascia,(C$36*$F6),IF(C$36&lt;=seconda_fascia,(0.03+10/POWER(C36*700,0.4))*27.1*$F6*C$36,IF(C$36&lt;=terza_fascia,(0.03+10/POWER(C36*50,0.4))*22.3*$F6*C$36,(0.03+10/POWER(C36*4,0.4))*16.2*$F6*C$36)))</f>
        <v>575</v>
      </c>
      <c r="D40" s="76">
        <f t="shared" si="310"/>
        <v>1150</v>
      </c>
      <c r="E40" s="76">
        <f t="shared" si="310"/>
        <v>1725</v>
      </c>
      <c r="F40" s="76">
        <f t="shared" si="310"/>
        <v>2300</v>
      </c>
      <c r="G40" s="76">
        <f t="shared" si="310"/>
        <v>2855.940856746568</v>
      </c>
      <c r="H40" s="76">
        <f t="shared" si="310"/>
        <v>3383.3623921943331</v>
      </c>
      <c r="I40" s="76">
        <f t="shared" si="310"/>
        <v>3906.8967586461804</v>
      </c>
      <c r="J40" s="76">
        <f t="shared" si="310"/>
        <v>4427.3050748596061</v>
      </c>
      <c r="K40" s="76">
        <f t="shared" si="310"/>
        <v>4945.123878920288</v>
      </c>
      <c r="L40" s="76">
        <f t="shared" si="310"/>
        <v>5460.7488598974323</v>
      </c>
      <c r="M40" s="76">
        <f t="shared" si="310"/>
        <v>5974.4821351956653</v>
      </c>
      <c r="N40" s="76">
        <f t="shared" si="310"/>
        <v>6486.5608167805112</v>
      </c>
      <c r="O40" s="76">
        <f t="shared" si="310"/>
        <v>6997.175212109144</v>
      </c>
      <c r="P40" s="76">
        <f t="shared" si="310"/>
        <v>7506.4809272196526</v>
      </c>
      <c r="Q40" s="76">
        <f t="shared" si="310"/>
        <v>8014.6072033771243</v>
      </c>
      <c r="R40" s="76">
        <f t="shared" si="310"/>
        <v>8521.662831524678</v>
      </c>
      <c r="S40" s="76">
        <f t="shared" si="310"/>
        <v>9027.7404551597974</v>
      </c>
      <c r="T40" s="76">
        <f t="shared" si="310"/>
        <v>9532.9197693606056</v>
      </c>
      <c r="U40" s="76">
        <f t="shared" si="310"/>
        <v>10037.269944485772</v>
      </c>
      <c r="V40" s="76">
        <f t="shared" si="310"/>
        <v>10540.851493204824</v>
      </c>
      <c r="W40" s="76">
        <f t="shared" si="310"/>
        <v>10979.125239744128</v>
      </c>
      <c r="X40" s="76">
        <f t="shared" si="310"/>
        <v>11445.91221423493</v>
      </c>
      <c r="Y40" s="76">
        <f t="shared" si="310"/>
        <v>11911.219127701101</v>
      </c>
      <c r="Z40" s="76">
        <f t="shared" si="310"/>
        <v>12375.135349020658</v>
      </c>
      <c r="AA40" s="76">
        <f t="shared" si="310"/>
        <v>12837.741376803157</v>
      </c>
      <c r="AB40" s="76">
        <f t="shared" si="310"/>
        <v>13299.110037362354</v>
      </c>
      <c r="AC40" s="76">
        <f t="shared" si="310"/>
        <v>13759.307481270984</v>
      </c>
      <c r="AD40" s="76">
        <f t="shared" si="310"/>
        <v>14218.394018536634</v>
      </c>
      <c r="AE40" s="76">
        <f t="shared" si="310"/>
        <v>14676.424823337951</v>
      </c>
      <c r="AF40" s="76">
        <f t="shared" si="310"/>
        <v>15133.450532470295</v>
      </c>
      <c r="AG40" s="76">
        <f t="shared" si="310"/>
        <v>15589.517756526138</v>
      </c>
      <c r="AH40" s="76">
        <f t="shared" si="310"/>
        <v>16044.669518928304</v>
      </c>
      <c r="AI40" s="76">
        <f t="shared" ref="AI40:BN40" si="311">IF(AI$36&lt;=prima_fascia,(AI$36*$F6),IF(AI$36&lt;=seconda_fascia,(0.03+10/POWER(AI36*700,0.4))*27.1*$F6*AI$36,IF(AI$36&lt;=terza_fascia,(0.03+10/POWER(AI36*50,0.4))*22.3*$F6*AI$36,(0.03+10/POWER(AI36*4,0.4))*16.2*$F6*AI$36)))</f>
        <v>16498.945634926247</v>
      </c>
      <c r="AJ40" s="76">
        <f t="shared" si="311"/>
        <v>16952.383040328677</v>
      </c>
      <c r="AK40" s="76">
        <f t="shared" si="311"/>
        <v>17405.016077915108</v>
      </c>
      <c r="AL40" s="76">
        <f t="shared" si="311"/>
        <v>17856.876748023817</v>
      </c>
      <c r="AM40" s="76">
        <f t="shared" si="311"/>
        <v>18307.99492866364</v>
      </c>
      <c r="AN40" s="76">
        <f t="shared" si="311"/>
        <v>18758.398569576686</v>
      </c>
      <c r="AO40" s="76">
        <f t="shared" si="311"/>
        <v>19208.113863936447</v>
      </c>
      <c r="AP40" s="76">
        <f t="shared" si="311"/>
        <v>19657.165400764203</v>
      </c>
      <c r="AQ40" s="76">
        <f t="shared" si="311"/>
        <v>20104.205389374434</v>
      </c>
      <c r="AR40" s="76">
        <f t="shared" si="311"/>
        <v>20509.582939712502</v>
      </c>
      <c r="AS40" s="76">
        <f t="shared" si="311"/>
        <v>20913.766738237948</v>
      </c>
      <c r="AT40" s="76">
        <f t="shared" si="311"/>
        <v>21316.795478098229</v>
      </c>
      <c r="AU40" s="76">
        <f t="shared" si="311"/>
        <v>21718.70575095393</v>
      </c>
      <c r="AV40" s="76">
        <f t="shared" si="311"/>
        <v>22119.532205102358</v>
      </c>
      <c r="AW40" s="76">
        <f t="shared" si="311"/>
        <v>22519.307688536483</v>
      </c>
      <c r="AX40" s="76">
        <f t="shared" si="311"/>
        <v>22918.063378663395</v>
      </c>
      <c r="AY40" s="76">
        <f t="shared" si="311"/>
        <v>23315.828900177272</v>
      </c>
      <c r="AZ40" s="76">
        <f t="shared" si="311"/>
        <v>23712.632432387702</v>
      </c>
      <c r="BA40" s="76">
        <f t="shared" si="311"/>
        <v>24108.500807137829</v>
      </c>
      <c r="BB40" s="76">
        <f t="shared" si="311"/>
        <v>24503.459598305286</v>
      </c>
      <c r="BC40" s="76">
        <f t="shared" si="311"/>
        <v>24897.533203756888</v>
      </c>
      <c r="BD40" s="76">
        <f t="shared" si="311"/>
        <v>25290.744920523372</v>
      </c>
      <c r="BE40" s="76">
        <f t="shared" si="311"/>
        <v>25683.117013869723</v>
      </c>
      <c r="BF40" s="76">
        <f t="shared" si="311"/>
        <v>26074.670780858618</v>
      </c>
      <c r="BG40" s="76">
        <f t="shared" si="311"/>
        <v>26465.426608936206</v>
      </c>
      <c r="BH40" s="76">
        <f t="shared" si="311"/>
        <v>26855.404030010166</v>
      </c>
      <c r="BI40" s="76">
        <f t="shared" si="311"/>
        <v>27244.621770438585</v>
      </c>
      <c r="BJ40" s="76">
        <f t="shared" si="311"/>
        <v>27633.097797302577</v>
      </c>
      <c r="BK40" s="76">
        <f t="shared" si="311"/>
        <v>28020.849361296223</v>
      </c>
      <c r="BL40" s="76">
        <f t="shared" si="311"/>
        <v>28407.893036532216</v>
      </c>
      <c r="BM40" s="76">
        <f t="shared" si="311"/>
        <v>28794.244757531222</v>
      </c>
      <c r="BN40" s="76">
        <f t="shared" si="311"/>
        <v>29179.919853635471</v>
      </c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</row>
    <row r="41" spans="2:101" x14ac:dyDescent="0.25">
      <c r="B41" s="74" t="s">
        <v>9</v>
      </c>
      <c r="C41" s="76">
        <f t="shared" ref="C41:AH41" si="312">IF(C$37&lt;=prima_fascia,(C$37*$F7),IF(C$37&lt;=seconda_fascia,(0.03+10/POWER(C37*700,0.4))*27.1*$F7*C$37,IF(C$37&lt;=terza_fascia,(0.03+10/POWER(C37*50,0.4))*22.3*$F7*C$37,(0.03+10/POWER(C37*4,0.4))*16.2*$F7*C$37)))</f>
        <v>87.5</v>
      </c>
      <c r="D41" s="76">
        <f t="shared" si="312"/>
        <v>175</v>
      </c>
      <c r="E41" s="76">
        <f t="shared" si="312"/>
        <v>262.5</v>
      </c>
      <c r="F41" s="76">
        <f t="shared" si="312"/>
        <v>350</v>
      </c>
      <c r="G41" s="76">
        <f t="shared" si="312"/>
        <v>434.59969559186914</v>
      </c>
      <c r="H41" s="76">
        <f t="shared" si="312"/>
        <v>514.85949446435495</v>
      </c>
      <c r="I41" s="76">
        <f t="shared" si="312"/>
        <v>594.5277676200709</v>
      </c>
      <c r="J41" s="76">
        <f t="shared" si="312"/>
        <v>673.72033747863566</v>
      </c>
      <c r="K41" s="76">
        <f t="shared" si="312"/>
        <v>752.51885114004381</v>
      </c>
      <c r="L41" s="76">
        <f t="shared" si="312"/>
        <v>830.98352215830494</v>
      </c>
      <c r="M41" s="76">
        <f t="shared" si="312"/>
        <v>909.16032492107956</v>
      </c>
      <c r="N41" s="76">
        <f t="shared" si="312"/>
        <v>987.08534168399092</v>
      </c>
      <c r="O41" s="76">
        <f t="shared" si="312"/>
        <v>1064.7875322774785</v>
      </c>
      <c r="P41" s="76">
        <f t="shared" si="312"/>
        <v>1142.2905758812515</v>
      </c>
      <c r="Q41" s="76">
        <f t="shared" si="312"/>
        <v>1219.614139644345</v>
      </c>
      <c r="R41" s="76">
        <f t="shared" si="312"/>
        <v>1296.7747787102769</v>
      </c>
      <c r="S41" s="76">
        <f t="shared" si="312"/>
        <v>1373.7865910025778</v>
      </c>
      <c r="T41" s="76">
        <f t="shared" si="312"/>
        <v>1450.6617040331359</v>
      </c>
      <c r="U41" s="76">
        <f t="shared" si="312"/>
        <v>1527.4106437260959</v>
      </c>
      <c r="V41" s="76">
        <f t="shared" si="312"/>
        <v>1604.042618531169</v>
      </c>
      <c r="W41" s="76">
        <f t="shared" si="312"/>
        <v>1670.7364495262805</v>
      </c>
      <c r="X41" s="76">
        <f t="shared" si="312"/>
        <v>1741.7692499922721</v>
      </c>
      <c r="Y41" s="76">
        <f t="shared" si="312"/>
        <v>1812.5768237806024</v>
      </c>
      <c r="Z41" s="76">
        <f t="shared" si="312"/>
        <v>1883.1727705031435</v>
      </c>
      <c r="AA41" s="76">
        <f t="shared" si="312"/>
        <v>1953.5693399483064</v>
      </c>
      <c r="AB41" s="76">
        <f t="shared" si="312"/>
        <v>2023.7776143812277</v>
      </c>
      <c r="AC41" s="76">
        <f t="shared" si="312"/>
        <v>2093.8076601934108</v>
      </c>
      <c r="AD41" s="76">
        <f t="shared" si="312"/>
        <v>2163.6686549947053</v>
      </c>
      <c r="AE41" s="76">
        <f t="shared" si="312"/>
        <v>2233.3689948557758</v>
      </c>
      <c r="AF41" s="76">
        <f t="shared" si="312"/>
        <v>2302.9163853759151</v>
      </c>
      <c r="AG41" s="76">
        <f t="shared" si="312"/>
        <v>2372.3179194713689</v>
      </c>
      <c r="AH41" s="76">
        <f t="shared" si="312"/>
        <v>2441.5801441847416</v>
      </c>
      <c r="AI41" s="76">
        <f t="shared" ref="AI41:BN41" si="313">IF(AI$37&lt;=prima_fascia,(AI$37*$F7),IF(AI$37&lt;=seconda_fascia,(0.03+10/POWER(AI37*700,0.4))*27.1*$F7*AI$37,IF(AI$37&lt;=terza_fascia,(0.03+10/POWER(AI37*50,0.4))*22.3*$F7*AI$37,(0.03+10/POWER(AI37*4,0.4))*16.2*$F7*AI$37)))</f>
        <v>2510.709118358342</v>
      </c>
      <c r="AJ41" s="76">
        <f t="shared" si="313"/>
        <v>2579.7104626587115</v>
      </c>
      <c r="AK41" s="76">
        <f t="shared" si="313"/>
        <v>2648.5894031609951</v>
      </c>
      <c r="AL41" s="76">
        <f t="shared" si="313"/>
        <v>2717.3508094818849</v>
      </c>
      <c r="AM41" s="76">
        <f t="shared" si="313"/>
        <v>2785.9992282749022</v>
      </c>
      <c r="AN41" s="76">
        <f t="shared" si="313"/>
        <v>2854.5389127616695</v>
      </c>
      <c r="AO41" s="76">
        <f t="shared" si="313"/>
        <v>2922.9738488598941</v>
      </c>
      <c r="AP41" s="76">
        <f t="shared" si="313"/>
        <v>2991.3077783771619</v>
      </c>
      <c r="AQ41" s="76">
        <f t="shared" si="313"/>
        <v>3059.3356027308923</v>
      </c>
      <c r="AR41" s="76">
        <f t="shared" si="313"/>
        <v>3121.0234908258158</v>
      </c>
      <c r="AS41" s="76">
        <f t="shared" si="313"/>
        <v>3182.5297210362091</v>
      </c>
      <c r="AT41" s="76">
        <f t="shared" si="313"/>
        <v>3243.860181449731</v>
      </c>
      <c r="AU41" s="76">
        <f t="shared" si="313"/>
        <v>3305.0204403625544</v>
      </c>
      <c r="AV41" s="76">
        <f t="shared" si="313"/>
        <v>3366.015770341663</v>
      </c>
      <c r="AW41" s="76">
        <f t="shared" si="313"/>
        <v>3426.8511699946826</v>
      </c>
      <c r="AX41" s="76">
        <f t="shared" si="313"/>
        <v>3487.5313837096473</v>
      </c>
      <c r="AY41" s="76">
        <f t="shared" si="313"/>
        <v>3548.0609195921934</v>
      </c>
      <c r="AZ41" s="76">
        <f t="shared" si="313"/>
        <v>3608.4440657981286</v>
      </c>
      <c r="BA41" s="76">
        <f t="shared" si="313"/>
        <v>3668.6849054340169</v>
      </c>
      <c r="BB41" s="76">
        <f t="shared" si="313"/>
        <v>3728.7873301768914</v>
      </c>
      <c r="BC41" s="76">
        <f t="shared" si="313"/>
        <v>3788.7550527456137</v>
      </c>
      <c r="BD41" s="76">
        <f t="shared" si="313"/>
        <v>3848.5916183405129</v>
      </c>
      <c r="BE41" s="76">
        <f t="shared" si="313"/>
        <v>3908.3004151540886</v>
      </c>
      <c r="BF41" s="76">
        <f t="shared" si="313"/>
        <v>3967.8846840437022</v>
      </c>
      <c r="BG41" s="76">
        <f t="shared" si="313"/>
        <v>4027.3475274468142</v>
      </c>
      <c r="BH41" s="76">
        <f t="shared" si="313"/>
        <v>4086.6919176102429</v>
      </c>
      <c r="BI41" s="76">
        <f t="shared" si="313"/>
        <v>4145.9207041971758</v>
      </c>
      <c r="BJ41" s="76">
        <f t="shared" si="313"/>
        <v>4205.0366213286534</v>
      </c>
      <c r="BK41" s="76">
        <f t="shared" si="313"/>
        <v>4264.0422941102952</v>
      </c>
      <c r="BL41" s="76">
        <f t="shared" si="313"/>
        <v>4322.9402446896856</v>
      </c>
      <c r="BM41" s="76">
        <f t="shared" si="313"/>
        <v>4381.7328978851865</v>
      </c>
      <c r="BN41" s="76">
        <f t="shared" si="313"/>
        <v>4440.4225864227892</v>
      </c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</row>
    <row r="42" spans="2:101" x14ac:dyDescent="0.25">
      <c r="B42" s="74" t="s">
        <v>21</v>
      </c>
      <c r="C42" s="76">
        <f t="shared" ref="C42:AH42" si="314">IF(C$38&lt;=prima_fascia,(C$38*$F8),IF(C$38&lt;=seconda_fascia,(0.03+10/POWER(C38*700,0.4))*27.1*$F8*C$38,IF(C$38&lt;=terza_fascia,(0.03+10/POWER(C38*50,0.4))*22.3*$F8*C$38,(0.03+10/POWER(C38*4,0.4))*16.2*$F8*C$38)))</f>
        <v>562.5</v>
      </c>
      <c r="D42" s="76">
        <f t="shared" si="314"/>
        <v>1125</v>
      </c>
      <c r="E42" s="76">
        <f t="shared" si="314"/>
        <v>1687.5</v>
      </c>
      <c r="F42" s="76">
        <f t="shared" si="314"/>
        <v>2250</v>
      </c>
      <c r="G42" s="76">
        <f t="shared" si="314"/>
        <v>2793.8551859477298</v>
      </c>
      <c r="H42" s="76">
        <f t="shared" si="314"/>
        <v>3309.8110358422823</v>
      </c>
      <c r="I42" s="76">
        <f t="shared" si="314"/>
        <v>3821.9642204147408</v>
      </c>
      <c r="J42" s="76">
        <f t="shared" si="314"/>
        <v>4331.0593123626586</v>
      </c>
      <c r="K42" s="76">
        <f t="shared" si="314"/>
        <v>4837.6211859002815</v>
      </c>
      <c r="L42" s="76">
        <f t="shared" si="314"/>
        <v>5342.0369281605317</v>
      </c>
      <c r="M42" s="76">
        <f t="shared" si="314"/>
        <v>5844.6020887783689</v>
      </c>
      <c r="N42" s="76">
        <f t="shared" si="314"/>
        <v>6345.5486251113698</v>
      </c>
      <c r="O42" s="76">
        <f t="shared" si="314"/>
        <v>6845.0627074980748</v>
      </c>
      <c r="P42" s="76">
        <f t="shared" si="314"/>
        <v>7343.2965592366163</v>
      </c>
      <c r="Q42" s="76">
        <f t="shared" si="314"/>
        <v>7840.3766119993597</v>
      </c>
      <c r="R42" s="76">
        <f t="shared" si="314"/>
        <v>8336.409291708922</v>
      </c>
      <c r="S42" s="76">
        <f t="shared" si="314"/>
        <v>8831.4852278737144</v>
      </c>
      <c r="T42" s="76">
        <f t="shared" si="314"/>
        <v>9325.6823830701596</v>
      </c>
      <c r="U42" s="76">
        <f t="shared" si="314"/>
        <v>9819.0684239534712</v>
      </c>
      <c r="V42" s="76">
        <f t="shared" si="314"/>
        <v>10311.70254770037</v>
      </c>
      <c r="W42" s="76">
        <f t="shared" si="314"/>
        <v>10740.448604097517</v>
      </c>
      <c r="X42" s="76">
        <f t="shared" si="314"/>
        <v>11197.088035664607</v>
      </c>
      <c r="Y42" s="76">
        <f t="shared" si="314"/>
        <v>11652.279581446728</v>
      </c>
      <c r="Z42" s="76">
        <f t="shared" si="314"/>
        <v>12106.110667520208</v>
      </c>
      <c r="AA42" s="76">
        <f t="shared" si="314"/>
        <v>12558.660042524827</v>
      </c>
      <c r="AB42" s="76">
        <f t="shared" si="314"/>
        <v>13009.998949593606</v>
      </c>
      <c r="AC42" s="76">
        <f t="shared" si="314"/>
        <v>13460.192101243354</v>
      </c>
      <c r="AD42" s="76">
        <f t="shared" si="314"/>
        <v>13909.298496394535</v>
      </c>
      <c r="AE42" s="76">
        <f t="shared" si="314"/>
        <v>14357.372109787128</v>
      </c>
      <c r="AF42" s="76">
        <f t="shared" si="314"/>
        <v>14804.462477416595</v>
      </c>
      <c r="AG42" s="76">
        <f t="shared" si="314"/>
        <v>15250.615196601657</v>
      </c>
      <c r="AH42" s="76">
        <f t="shared" si="314"/>
        <v>15695.872355473339</v>
      </c>
      <c r="AI42" s="76">
        <f t="shared" ref="AI42:BN42" si="315">IF(AI$38&lt;=prima_fascia,(AI$38*$F8),IF(AI$38&lt;=seconda_fascia,(0.03+10/POWER(AI38*700,0.4))*27.1*$F8*AI$38,IF(AI$38&lt;=terza_fascia,(0.03+10/POWER(AI38*50,0.4))*22.3*$F8*AI$38,(0.03+10/POWER(AI38*4,0.4))*16.2*$F8*AI$38)))</f>
        <v>16140.272903732197</v>
      </c>
      <c r="AJ42" s="76">
        <f t="shared" si="315"/>
        <v>16583.852974234575</v>
      </c>
      <c r="AK42" s="76">
        <f t="shared" si="315"/>
        <v>17026.646163177822</v>
      </c>
      <c r="AL42" s="76">
        <f t="shared" si="315"/>
        <v>17468.683775240686</v>
      </c>
      <c r="AM42" s="76">
        <f t="shared" si="315"/>
        <v>17909.995038910085</v>
      </c>
      <c r="AN42" s="76">
        <f t="shared" si="315"/>
        <v>18350.607296325019</v>
      </c>
      <c r="AO42" s="76">
        <f t="shared" si="315"/>
        <v>18790.546171242175</v>
      </c>
      <c r="AP42" s="76">
        <f t="shared" si="315"/>
        <v>19229.835718138896</v>
      </c>
      <c r="AQ42" s="76">
        <f t="shared" si="315"/>
        <v>19667.157446127163</v>
      </c>
      <c r="AR42" s="76">
        <f t="shared" si="315"/>
        <v>20063.722441023103</v>
      </c>
      <c r="AS42" s="76">
        <f t="shared" si="315"/>
        <v>20459.119635232775</v>
      </c>
      <c r="AT42" s="76">
        <f t="shared" si="315"/>
        <v>20853.386880748269</v>
      </c>
      <c r="AU42" s="76">
        <f t="shared" si="315"/>
        <v>21246.559973759282</v>
      </c>
      <c r="AV42" s="76">
        <f t="shared" si="315"/>
        <v>21638.672809339263</v>
      </c>
      <c r="AW42" s="76">
        <f t="shared" si="315"/>
        <v>22029.757521394386</v>
      </c>
      <c r="AX42" s="76">
        <f t="shared" si="315"/>
        <v>22419.844609562017</v>
      </c>
      <c r="AY42" s="76">
        <f t="shared" si="315"/>
        <v>22808.963054521246</v>
      </c>
      <c r="AZ42" s="76">
        <f t="shared" si="315"/>
        <v>23197.14042298797</v>
      </c>
      <c r="BA42" s="76">
        <f t="shared" si="315"/>
        <v>23584.402963504395</v>
      </c>
      <c r="BB42" s="76">
        <f t="shared" si="315"/>
        <v>23970.775693994299</v>
      </c>
      <c r="BC42" s="76">
        <f t="shared" si="315"/>
        <v>24356.282481936087</v>
      </c>
      <c r="BD42" s="76">
        <f t="shared" si="315"/>
        <v>24740.946117903299</v>
      </c>
      <c r="BE42" s="76">
        <f t="shared" si="315"/>
        <v>25124.788383133422</v>
      </c>
      <c r="BF42" s="76">
        <f t="shared" si="315"/>
        <v>25507.830111709514</v>
      </c>
      <c r="BG42" s="76">
        <f t="shared" si="315"/>
        <v>25890.091247872377</v>
      </c>
      <c r="BH42" s="76">
        <f t="shared" si="315"/>
        <v>26271.590898922987</v>
      </c>
      <c r="BI42" s="76">
        <f t="shared" si="315"/>
        <v>26652.347384124703</v>
      </c>
      <c r="BJ42" s="76">
        <f t="shared" si="315"/>
        <v>27032.378279969911</v>
      </c>
      <c r="BK42" s="76">
        <f t="shared" si="315"/>
        <v>27411.700462137611</v>
      </c>
      <c r="BL42" s="76">
        <f t="shared" si="315"/>
        <v>27790.33014443369</v>
      </c>
      <c r="BM42" s="76">
        <f t="shared" si="315"/>
        <v>28168.282914976196</v>
      </c>
      <c r="BN42" s="76">
        <f t="shared" si="315"/>
        <v>28545.573769860788</v>
      </c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</row>
    <row r="43" spans="2:101" x14ac:dyDescent="0.25">
      <c r="B43" s="77" t="s">
        <v>59</v>
      </c>
      <c r="C43" s="78">
        <f>SUM(C40:C42)</f>
        <v>1225</v>
      </c>
      <c r="D43" s="78">
        <f t="shared" ref="D43:BN43" si="316">SUM(D40:D42)</f>
        <v>2450</v>
      </c>
      <c r="E43" s="78">
        <f t="shared" si="316"/>
        <v>3675</v>
      </c>
      <c r="F43" s="78">
        <f t="shared" si="316"/>
        <v>4900</v>
      </c>
      <c r="G43" s="78">
        <f t="shared" si="316"/>
        <v>6084.3957382861663</v>
      </c>
      <c r="H43" s="78">
        <f t="shared" si="316"/>
        <v>7208.03292250097</v>
      </c>
      <c r="I43" s="78">
        <f t="shared" si="316"/>
        <v>8323.388746680992</v>
      </c>
      <c r="J43" s="78">
        <f t="shared" si="316"/>
        <v>9432.0847247009006</v>
      </c>
      <c r="K43" s="78">
        <f t="shared" si="316"/>
        <v>10535.263915960613</v>
      </c>
      <c r="L43" s="78">
        <f t="shared" si="316"/>
        <v>11633.76931021627</v>
      </c>
      <c r="M43" s="78">
        <f t="shared" si="316"/>
        <v>12728.244548895113</v>
      </c>
      <c r="N43" s="78">
        <f t="shared" si="316"/>
        <v>13819.194783575873</v>
      </c>
      <c r="O43" s="78">
        <f t="shared" si="316"/>
        <v>14907.025451884698</v>
      </c>
      <c r="P43" s="78">
        <f t="shared" si="316"/>
        <v>15992.068062337521</v>
      </c>
      <c r="Q43" s="78">
        <f t="shared" si="316"/>
        <v>17074.597955020829</v>
      </c>
      <c r="R43" s="78">
        <f t="shared" si="316"/>
        <v>18154.846901943878</v>
      </c>
      <c r="S43" s="78">
        <f t="shared" si="316"/>
        <v>19233.012274036089</v>
      </c>
      <c r="T43" s="78">
        <f t="shared" si="316"/>
        <v>20309.263856463902</v>
      </c>
      <c r="U43" s="78">
        <f t="shared" si="316"/>
        <v>21383.749012165339</v>
      </c>
      <c r="V43" s="78">
        <f t="shared" si="316"/>
        <v>22456.596659436364</v>
      </c>
      <c r="W43" s="78">
        <f t="shared" si="316"/>
        <v>23390.310293367926</v>
      </c>
      <c r="X43" s="78">
        <f t="shared" si="316"/>
        <v>24384.769499891809</v>
      </c>
      <c r="Y43" s="78">
        <f t="shared" si="316"/>
        <v>25376.075532928429</v>
      </c>
      <c r="Z43" s="78">
        <f t="shared" si="316"/>
        <v>26364.418787044007</v>
      </c>
      <c r="AA43" s="78">
        <f t="shared" si="316"/>
        <v>27349.97075927629</v>
      </c>
      <c r="AB43" s="78">
        <f t="shared" si="316"/>
        <v>28332.886601337188</v>
      </c>
      <c r="AC43" s="78">
        <f t="shared" si="316"/>
        <v>29313.30724270775</v>
      </c>
      <c r="AD43" s="78">
        <f t="shared" si="316"/>
        <v>30291.361169925873</v>
      </c>
      <c r="AE43" s="78">
        <f t="shared" si="316"/>
        <v>31267.165927980855</v>
      </c>
      <c r="AF43" s="78">
        <f t="shared" si="316"/>
        <v>32240.829395262808</v>
      </c>
      <c r="AG43" s="78">
        <f t="shared" si="316"/>
        <v>33212.450872599162</v>
      </c>
      <c r="AH43" s="78">
        <f t="shared" si="316"/>
        <v>34182.122018586386</v>
      </c>
      <c r="AI43" s="78">
        <f t="shared" si="316"/>
        <v>35149.927657016786</v>
      </c>
      <c r="AJ43" s="78">
        <f t="shared" si="316"/>
        <v>36115.946477221965</v>
      </c>
      <c r="AK43" s="78">
        <f t="shared" si="316"/>
        <v>37080.251644253927</v>
      </c>
      <c r="AL43" s="78">
        <f t="shared" si="316"/>
        <v>38042.911332746386</v>
      </c>
      <c r="AM43" s="78">
        <f t="shared" si="316"/>
        <v>39003.989195848626</v>
      </c>
      <c r="AN43" s="78">
        <f t="shared" si="316"/>
        <v>39963.544778663374</v>
      </c>
      <c r="AO43" s="78">
        <f t="shared" si="316"/>
        <v>40921.633884038514</v>
      </c>
      <c r="AP43" s="78">
        <f t="shared" si="316"/>
        <v>41878.308897280265</v>
      </c>
      <c r="AQ43" s="78">
        <f t="shared" si="316"/>
        <v>42830.698438232488</v>
      </c>
      <c r="AR43" s="78">
        <f t="shared" si="316"/>
        <v>43694.328871561418</v>
      </c>
      <c r="AS43" s="78">
        <f t="shared" si="316"/>
        <v>44555.416094506931</v>
      </c>
      <c r="AT43" s="78">
        <f t="shared" si="316"/>
        <v>45414.042540296228</v>
      </c>
      <c r="AU43" s="78">
        <f t="shared" si="316"/>
        <v>46270.28616507577</v>
      </c>
      <c r="AV43" s="78">
        <f t="shared" si="316"/>
        <v>47124.220784783283</v>
      </c>
      <c r="AW43" s="78">
        <f t="shared" si="316"/>
        <v>47975.916379925548</v>
      </c>
      <c r="AX43" s="78">
        <f t="shared" si="316"/>
        <v>48825.439371935063</v>
      </c>
      <c r="AY43" s="78">
        <f t="shared" si="316"/>
        <v>49672.852874290707</v>
      </c>
      <c r="AZ43" s="78">
        <f t="shared" si="316"/>
        <v>50518.2169211738</v>
      </c>
      <c r="BA43" s="78">
        <f t="shared" si="316"/>
        <v>51361.588676076237</v>
      </c>
      <c r="BB43" s="78">
        <f t="shared" si="316"/>
        <v>52203.022622476477</v>
      </c>
      <c r="BC43" s="78">
        <f t="shared" si="316"/>
        <v>53042.57073843859</v>
      </c>
      <c r="BD43" s="78">
        <f t="shared" si="316"/>
        <v>53880.282656767187</v>
      </c>
      <c r="BE43" s="78">
        <f t="shared" si="316"/>
        <v>54716.205812157234</v>
      </c>
      <c r="BF43" s="78">
        <f t="shared" si="316"/>
        <v>55550.385576611836</v>
      </c>
      <c r="BG43" s="78">
        <f t="shared" si="316"/>
        <v>56382.865384255398</v>
      </c>
      <c r="BH43" s="78">
        <f t="shared" si="316"/>
        <v>57213.686846543394</v>
      </c>
      <c r="BI43" s="78">
        <f t="shared" si="316"/>
        <v>58042.889858760464</v>
      </c>
      <c r="BJ43" s="78">
        <f t="shared" si="316"/>
        <v>58870.512698601146</v>
      </c>
      <c r="BK43" s="78">
        <f t="shared" si="316"/>
        <v>59696.592117544133</v>
      </c>
      <c r="BL43" s="78">
        <f t="shared" si="316"/>
        <v>60521.163425655592</v>
      </c>
      <c r="BM43" s="78">
        <f t="shared" si="316"/>
        <v>61344.260570392602</v>
      </c>
      <c r="BN43" s="78">
        <f t="shared" si="316"/>
        <v>62165.916209919043</v>
      </c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78"/>
      <c r="CL43" s="78"/>
      <c r="CM43" s="78"/>
      <c r="CN43" s="78"/>
      <c r="CO43" s="78"/>
      <c r="CP43" s="78"/>
      <c r="CQ43" s="78"/>
      <c r="CR43" s="78"/>
      <c r="CS43" s="78"/>
      <c r="CT43" s="78"/>
      <c r="CU43" s="78"/>
      <c r="CV43" s="78"/>
      <c r="CW43" s="78"/>
    </row>
    <row r="44" spans="2:101" x14ac:dyDescent="0.25">
      <c r="B44" s="68" t="s">
        <v>76</v>
      </c>
      <c r="C44" s="79">
        <f t="shared" ref="C44:AH44" si="317">C43/C37</f>
        <v>4.9000000000000002E-2</v>
      </c>
      <c r="D44" s="79">
        <f t="shared" si="317"/>
        <v>4.9000000000000002E-2</v>
      </c>
      <c r="E44" s="79">
        <f t="shared" si="317"/>
        <v>4.9000000000000002E-2</v>
      </c>
      <c r="F44" s="79">
        <f t="shared" si="317"/>
        <v>4.9000000000000002E-2</v>
      </c>
      <c r="G44" s="79">
        <f t="shared" si="317"/>
        <v>4.8675165906289328E-2</v>
      </c>
      <c r="H44" s="79">
        <f t="shared" si="317"/>
        <v>4.8053552816673131E-2</v>
      </c>
      <c r="I44" s="79">
        <f t="shared" si="317"/>
        <v>4.7562221409605671E-2</v>
      </c>
      <c r="J44" s="79">
        <f t="shared" si="317"/>
        <v>4.7160423623504505E-2</v>
      </c>
      <c r="K44" s="79">
        <f t="shared" si="317"/>
        <v>4.6823395182047173E-2</v>
      </c>
      <c r="L44" s="79">
        <f t="shared" si="317"/>
        <v>4.6535077240865079E-2</v>
      </c>
      <c r="M44" s="79">
        <f t="shared" si="317"/>
        <v>4.6284525632345863E-2</v>
      </c>
      <c r="N44" s="79">
        <f t="shared" si="317"/>
        <v>4.6063982611919574E-2</v>
      </c>
      <c r="O44" s="79">
        <f t="shared" si="317"/>
        <v>4.5867770621183683E-2</v>
      </c>
      <c r="P44" s="79">
        <f t="shared" si="317"/>
        <v>4.569162303525006E-2</v>
      </c>
      <c r="Q44" s="79">
        <f t="shared" si="317"/>
        <v>4.5532261213388873E-2</v>
      </c>
      <c r="R44" s="79">
        <f t="shared" si="317"/>
        <v>4.5387117254859694E-2</v>
      </c>
      <c r="S44" s="79">
        <f t="shared" si="317"/>
        <v>4.525414652714374E-2</v>
      </c>
      <c r="T44" s="79">
        <f t="shared" si="317"/>
        <v>4.513169745880867E-2</v>
      </c>
      <c r="U44" s="79">
        <f t="shared" si="317"/>
        <v>4.501841897297966E-2</v>
      </c>
      <c r="V44" s="79">
        <f t="shared" si="317"/>
        <v>4.4913193318872724E-2</v>
      </c>
      <c r="W44" s="79">
        <f t="shared" si="317"/>
        <v>4.4552971987367476E-2</v>
      </c>
      <c r="X44" s="79">
        <f t="shared" si="317"/>
        <v>4.4335944545257834E-2</v>
      </c>
      <c r="Y44" s="79">
        <f t="shared" si="317"/>
        <v>4.413230527465814E-2</v>
      </c>
      <c r="Z44" s="79">
        <f t="shared" si="317"/>
        <v>4.3940697978406676E-2</v>
      </c>
      <c r="AA44" s="79">
        <f t="shared" si="317"/>
        <v>4.3759953214842065E-2</v>
      </c>
      <c r="AB44" s="79">
        <f t="shared" si="317"/>
        <v>4.3589056309749519E-2</v>
      </c>
      <c r="AC44" s="79">
        <f t="shared" si="317"/>
        <v>4.3427121841048515E-2</v>
      </c>
      <c r="AD44" s="79">
        <f t="shared" si="317"/>
        <v>4.3273373099894104E-2</v>
      </c>
      <c r="AE44" s="79">
        <f t="shared" si="317"/>
        <v>4.312712541790463E-2</v>
      </c>
      <c r="AF44" s="79">
        <f t="shared" si="317"/>
        <v>4.2987772527017076E-2</v>
      </c>
      <c r="AG44" s="79">
        <f t="shared" si="317"/>
        <v>4.2854775319482792E-2</v>
      </c>
      <c r="AH44" s="79">
        <f t="shared" si="317"/>
        <v>4.2727652523232983E-2</v>
      </c>
      <c r="AI44" s="79">
        <f t="shared" ref="AI44:BN44" si="318">AI43/AI37</f>
        <v>4.2605972917596102E-2</v>
      </c>
      <c r="AJ44" s="79">
        <f t="shared" si="318"/>
        <v>4.2489348796731725E-2</v>
      </c>
      <c r="AK44" s="79">
        <f t="shared" si="318"/>
        <v>4.2377430450575918E-2</v>
      </c>
      <c r="AL44" s="79">
        <f t="shared" si="318"/>
        <v>4.2269901480829319E-2</v>
      </c>
      <c r="AM44" s="79">
        <f t="shared" si="318"/>
        <v>4.2166474806322837E-2</v>
      </c>
      <c r="AN44" s="79">
        <f t="shared" si="318"/>
        <v>4.2066889240698291E-2</v>
      </c>
      <c r="AO44" s="79">
        <f t="shared" si="318"/>
        <v>4.1970906547731807E-2</v>
      </c>
      <c r="AP44" s="79">
        <f t="shared" si="318"/>
        <v>4.1878308897280267E-2</v>
      </c>
      <c r="AQ44" s="79">
        <f t="shared" si="318"/>
        <v>4.1786047256812182E-2</v>
      </c>
      <c r="AR44" s="79">
        <f t="shared" si="318"/>
        <v>4.1613646544344206E-2</v>
      </c>
      <c r="AS44" s="79">
        <f t="shared" si="318"/>
        <v>4.1446898692564585E-2</v>
      </c>
      <c r="AT44" s="79">
        <f t="shared" si="318"/>
        <v>4.1285493218451118E-2</v>
      </c>
      <c r="AU44" s="79">
        <f t="shared" si="318"/>
        <v>4.1129143257845127E-2</v>
      </c>
      <c r="AV44" s="79">
        <f t="shared" si="318"/>
        <v>4.09775832911159E-2</v>
      </c>
      <c r="AW44" s="79">
        <f t="shared" si="318"/>
        <v>4.0830567131851528E-2</v>
      </c>
      <c r="AX44" s="79">
        <f t="shared" si="318"/>
        <v>4.0687866143279218E-2</v>
      </c>
      <c r="AY44" s="79">
        <f t="shared" si="318"/>
        <v>4.0549267652482207E-2</v>
      </c>
      <c r="AZ44" s="79">
        <f t="shared" si="318"/>
        <v>4.0414573536939037E-2</v>
      </c>
      <c r="BA44" s="79">
        <f t="shared" si="318"/>
        <v>4.028359896162842E-2</v>
      </c>
      <c r="BB44" s="79">
        <f t="shared" si="318"/>
        <v>4.0156171248058828E-2</v>
      </c>
      <c r="BC44" s="79">
        <f t="shared" si="318"/>
        <v>4.0032128859198934E-2</v>
      </c>
      <c r="BD44" s="79">
        <f t="shared" si="318"/>
        <v>3.9911320486494213E-2</v>
      </c>
      <c r="BE44" s="79">
        <f t="shared" si="318"/>
        <v>3.9793604227023445E-2</v>
      </c>
      <c r="BF44" s="79">
        <f t="shared" si="318"/>
        <v>3.9678846840437022E-2</v>
      </c>
      <c r="BG44" s="79">
        <f t="shared" si="318"/>
        <v>3.9566923076670452E-2</v>
      </c>
      <c r="BH44" s="79">
        <f t="shared" si="318"/>
        <v>3.9457715066581654E-2</v>
      </c>
      <c r="BI44" s="79">
        <f t="shared" si="318"/>
        <v>3.9351111768651165E-2</v>
      </c>
      <c r="BJ44" s="79">
        <f t="shared" si="318"/>
        <v>3.9247008465734097E-2</v>
      </c>
      <c r="BK44" s="79">
        <f t="shared" si="318"/>
        <v>3.9145306306586317E-2</v>
      </c>
      <c r="BL44" s="79">
        <f t="shared" si="318"/>
        <v>3.9045911887519734E-2</v>
      </c>
      <c r="BM44" s="79">
        <f t="shared" si="318"/>
        <v>3.8948736870090539E-2</v>
      </c>
      <c r="BN44" s="79">
        <f t="shared" si="318"/>
        <v>3.8853697631199405E-2</v>
      </c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</row>
    <row r="47" spans="2:101" x14ac:dyDescent="0.25">
      <c r="B47" s="80" t="s">
        <v>50</v>
      </c>
      <c r="C47" s="65">
        <f>IF(C10&lt;=500000,10%,IF(C10&lt;=1000000,(500000*10%+(C10-500000)*5%)/C10,(500000*10%+500000*5%+(C10-1000000)*2.5%)/C10))</f>
        <v>0.1</v>
      </c>
      <c r="D47" s="65">
        <f t="shared" ref="D47:BO47" si="319">IF(D10&lt;=500000,10%,IF(D10&lt;=1000000,(500000*10%+(D10-500000)*5%)/D10,(500000*10%+500000*5%+(D10-1000000)*2.5%)/D10))</f>
        <v>0.1</v>
      </c>
      <c r="E47" s="65">
        <f t="shared" si="319"/>
        <v>0.1</v>
      </c>
      <c r="F47" s="65">
        <f t="shared" si="319"/>
        <v>0.1</v>
      </c>
      <c r="G47" s="65">
        <f t="shared" si="319"/>
        <v>0.1</v>
      </c>
      <c r="H47" s="65">
        <f t="shared" si="319"/>
        <v>0.1</v>
      </c>
      <c r="I47" s="65">
        <f t="shared" si="319"/>
        <v>0.1</v>
      </c>
      <c r="J47" s="65">
        <f t="shared" si="319"/>
        <v>0.1</v>
      </c>
      <c r="K47" s="65">
        <f t="shared" si="319"/>
        <v>0.1</v>
      </c>
      <c r="L47" s="65">
        <f t="shared" si="319"/>
        <v>0.1</v>
      </c>
      <c r="M47" s="65">
        <f t="shared" si="319"/>
        <v>9.5454545454545459E-2</v>
      </c>
      <c r="N47" s="65">
        <f t="shared" si="319"/>
        <v>9.166666666666666E-2</v>
      </c>
      <c r="O47" s="65">
        <f t="shared" si="319"/>
        <v>8.8461538461538466E-2</v>
      </c>
      <c r="P47" s="65">
        <f t="shared" si="319"/>
        <v>8.5714285714285715E-2</v>
      </c>
      <c r="Q47" s="65">
        <f t="shared" si="319"/>
        <v>8.3333333333333329E-2</v>
      </c>
      <c r="R47" s="65">
        <f t="shared" si="319"/>
        <v>8.1250000000000003E-2</v>
      </c>
      <c r="S47" s="65">
        <f t="shared" si="319"/>
        <v>7.9411764705882348E-2</v>
      </c>
      <c r="T47" s="65">
        <f t="shared" si="319"/>
        <v>7.7777777777777779E-2</v>
      </c>
      <c r="U47" s="65">
        <f t="shared" si="319"/>
        <v>7.6315789473684212E-2</v>
      </c>
      <c r="V47" s="65">
        <f t="shared" si="319"/>
        <v>7.4999999999999997E-2</v>
      </c>
      <c r="W47" s="65">
        <f t="shared" si="319"/>
        <v>7.2619047619047625E-2</v>
      </c>
      <c r="X47" s="65">
        <f t="shared" si="319"/>
        <v>7.045454545454545E-2</v>
      </c>
      <c r="Y47" s="65">
        <f t="shared" si="319"/>
        <v>6.8478260869565211E-2</v>
      </c>
      <c r="Z47" s="65">
        <f t="shared" si="319"/>
        <v>6.6666666666666666E-2</v>
      </c>
      <c r="AA47" s="65">
        <f t="shared" si="319"/>
        <v>6.5000000000000002E-2</v>
      </c>
      <c r="AB47" s="65">
        <f t="shared" si="319"/>
        <v>6.3461538461538458E-2</v>
      </c>
      <c r="AC47" s="65">
        <f t="shared" si="319"/>
        <v>6.2037037037037036E-2</v>
      </c>
      <c r="AD47" s="65">
        <f t="shared" si="319"/>
        <v>6.0714285714285714E-2</v>
      </c>
      <c r="AE47" s="65">
        <f t="shared" si="319"/>
        <v>5.9482758620689656E-2</v>
      </c>
      <c r="AF47" s="65">
        <f t="shared" si="319"/>
        <v>5.8333333333333334E-2</v>
      </c>
      <c r="AG47" s="65">
        <f t="shared" si="319"/>
        <v>5.7258064516129033E-2</v>
      </c>
      <c r="AH47" s="65">
        <f t="shared" si="319"/>
        <v>5.6250000000000001E-2</v>
      </c>
      <c r="AI47" s="65">
        <f t="shared" si="319"/>
        <v>5.5303030303030305E-2</v>
      </c>
      <c r="AJ47" s="65">
        <f t="shared" si="319"/>
        <v>5.4411764705882354E-2</v>
      </c>
      <c r="AK47" s="65">
        <f t="shared" si="319"/>
        <v>5.3571428571428568E-2</v>
      </c>
      <c r="AL47" s="65">
        <f t="shared" si="319"/>
        <v>5.2777777777777778E-2</v>
      </c>
      <c r="AM47" s="65">
        <f t="shared" si="319"/>
        <v>5.202702702702703E-2</v>
      </c>
      <c r="AN47" s="65">
        <f t="shared" si="319"/>
        <v>5.131578947368421E-2</v>
      </c>
      <c r="AO47" s="65">
        <f t="shared" si="319"/>
        <v>5.0641025641025642E-2</v>
      </c>
      <c r="AP47" s="65">
        <f t="shared" si="319"/>
        <v>0.05</v>
      </c>
      <c r="AQ47" s="65">
        <f t="shared" si="319"/>
        <v>4.9390243902439027E-2</v>
      </c>
      <c r="AR47" s="65">
        <f t="shared" si="319"/>
        <v>4.880952380952381E-2</v>
      </c>
      <c r="AS47" s="65">
        <f t="shared" si="319"/>
        <v>4.8255813953488373E-2</v>
      </c>
      <c r="AT47" s="65">
        <f t="shared" si="319"/>
        <v>4.7727272727272729E-2</v>
      </c>
      <c r="AU47" s="65">
        <f t="shared" si="319"/>
        <v>4.7222222222222221E-2</v>
      </c>
      <c r="AV47" s="65">
        <f t="shared" si="319"/>
        <v>4.6739130434782609E-2</v>
      </c>
      <c r="AW47" s="65">
        <f t="shared" si="319"/>
        <v>4.6276595744680848E-2</v>
      </c>
      <c r="AX47" s="65">
        <f t="shared" si="319"/>
        <v>4.583333333333333E-2</v>
      </c>
      <c r="AY47" s="65">
        <f t="shared" si="319"/>
        <v>4.5408163265306126E-2</v>
      </c>
      <c r="AZ47" s="65">
        <f t="shared" si="319"/>
        <v>4.4999999999999998E-2</v>
      </c>
      <c r="BA47" s="65">
        <f t="shared" si="319"/>
        <v>4.4607843137254903E-2</v>
      </c>
      <c r="BB47" s="65">
        <f t="shared" si="319"/>
        <v>4.4230769230769233E-2</v>
      </c>
      <c r="BC47" s="65">
        <f t="shared" si="319"/>
        <v>4.3867924528301884E-2</v>
      </c>
      <c r="BD47" s="65">
        <f t="shared" si="319"/>
        <v>4.3518518518518519E-2</v>
      </c>
      <c r="BE47" s="65">
        <f t="shared" si="319"/>
        <v>4.3181818181818182E-2</v>
      </c>
      <c r="BF47" s="65">
        <f t="shared" si="319"/>
        <v>4.2857142857142858E-2</v>
      </c>
      <c r="BG47" s="65">
        <f t="shared" si="319"/>
        <v>4.2543859649122807E-2</v>
      </c>
      <c r="BH47" s="65">
        <f t="shared" si="319"/>
        <v>4.2241379310344829E-2</v>
      </c>
      <c r="BI47" s="65">
        <f t="shared" si="319"/>
        <v>4.1949152542372879E-2</v>
      </c>
      <c r="BJ47" s="65">
        <f t="shared" si="319"/>
        <v>4.1666666666666664E-2</v>
      </c>
      <c r="BK47" s="65">
        <f t="shared" si="319"/>
        <v>4.1393442622950818E-2</v>
      </c>
      <c r="BL47" s="65">
        <f t="shared" si="319"/>
        <v>4.1129032258064517E-2</v>
      </c>
      <c r="BM47" s="65">
        <f t="shared" si="319"/>
        <v>4.0873015873015874E-2</v>
      </c>
      <c r="BN47" s="65">
        <f t="shared" si="319"/>
        <v>4.0625000000000001E-2</v>
      </c>
      <c r="BO47" s="65">
        <f t="shared" si="319"/>
        <v>4.0384615384615387E-2</v>
      </c>
      <c r="BP47" s="65">
        <f t="shared" ref="BP47:CW47" si="320">IF(BP10&lt;=500000,10%,IF(BP10&lt;=1000000,(500000*10%+(BP10-500000)*5%)/BP10,(500000*10%+500000*5%+(BP10-1000000)*2.5%)/BP10))</f>
        <v>4.0151515151515153E-2</v>
      </c>
      <c r="BQ47" s="65">
        <f t="shared" si="320"/>
        <v>3.9925373134328361E-2</v>
      </c>
      <c r="BR47" s="65">
        <f t="shared" si="320"/>
        <v>3.9705882352941174E-2</v>
      </c>
      <c r="BS47" s="65">
        <f t="shared" si="320"/>
        <v>3.9492753623188409E-2</v>
      </c>
      <c r="BT47" s="65">
        <f t="shared" si="320"/>
        <v>3.9285714285714285E-2</v>
      </c>
      <c r="BU47" s="65">
        <f t="shared" si="320"/>
        <v>3.9084507042253525E-2</v>
      </c>
      <c r="BV47" s="65">
        <f t="shared" si="320"/>
        <v>3.888888888888889E-2</v>
      </c>
      <c r="BW47" s="65">
        <f t="shared" si="320"/>
        <v>3.8698630136986302E-2</v>
      </c>
      <c r="BX47" s="65">
        <f t="shared" si="320"/>
        <v>3.8513513513513516E-2</v>
      </c>
      <c r="BY47" s="65">
        <f t="shared" si="320"/>
        <v>3.833333333333333E-2</v>
      </c>
      <c r="BZ47" s="65">
        <f t="shared" si="320"/>
        <v>3.8157894736842106E-2</v>
      </c>
      <c r="CA47" s="65">
        <f t="shared" si="320"/>
        <v>3.7987012987012986E-2</v>
      </c>
      <c r="CB47" s="65">
        <f t="shared" si="320"/>
        <v>3.7820512820512818E-2</v>
      </c>
      <c r="CC47" s="65">
        <f t="shared" si="320"/>
        <v>3.7658227848101265E-2</v>
      </c>
      <c r="CD47" s="65">
        <f t="shared" si="320"/>
        <v>3.7499999999999999E-2</v>
      </c>
      <c r="CE47" s="65">
        <f t="shared" si="320"/>
        <v>3.734567901234568E-2</v>
      </c>
      <c r="CF47" s="65">
        <f t="shared" si="320"/>
        <v>3.7195121951219511E-2</v>
      </c>
      <c r="CG47" s="65">
        <f t="shared" si="320"/>
        <v>3.7048192771084336E-2</v>
      </c>
      <c r="CH47" s="65">
        <f t="shared" si="320"/>
        <v>3.6904761904761905E-2</v>
      </c>
      <c r="CI47" s="65">
        <f t="shared" si="320"/>
        <v>3.6764705882352942E-2</v>
      </c>
      <c r="CJ47" s="65">
        <f t="shared" si="320"/>
        <v>3.6627906976744187E-2</v>
      </c>
      <c r="CK47" s="65">
        <f t="shared" si="320"/>
        <v>3.649425287356322E-2</v>
      </c>
      <c r="CL47" s="65">
        <f t="shared" si="320"/>
        <v>3.6363636363636362E-2</v>
      </c>
      <c r="CM47" s="65">
        <f t="shared" si="320"/>
        <v>3.6235955056179776E-2</v>
      </c>
      <c r="CN47" s="65">
        <f t="shared" si="320"/>
        <v>3.6111111111111108E-2</v>
      </c>
      <c r="CO47" s="65">
        <f t="shared" si="320"/>
        <v>3.5989010989010986E-2</v>
      </c>
      <c r="CP47" s="65">
        <f t="shared" si="320"/>
        <v>3.5869565217391305E-2</v>
      </c>
      <c r="CQ47" s="65">
        <f t="shared" si="320"/>
        <v>3.575268817204301E-2</v>
      </c>
      <c r="CR47" s="65">
        <f t="shared" si="320"/>
        <v>3.5638297872340428E-2</v>
      </c>
      <c r="CS47" s="65">
        <f t="shared" si="320"/>
        <v>3.5526315789473684E-2</v>
      </c>
      <c r="CT47" s="65">
        <f t="shared" si="320"/>
        <v>3.5416666666666666E-2</v>
      </c>
      <c r="CU47" s="65">
        <f t="shared" si="320"/>
        <v>3.5309278350515463E-2</v>
      </c>
      <c r="CV47" s="65">
        <f t="shared" si="320"/>
        <v>3.520408163265306E-2</v>
      </c>
      <c r="CW47" s="65">
        <f t="shared" si="320"/>
        <v>3.5101010101010098E-2</v>
      </c>
    </row>
    <row r="48" spans="2:101" x14ac:dyDescent="0.25">
      <c r="B48" s="80" t="s">
        <v>65</v>
      </c>
      <c r="C48" s="65">
        <v>0.05</v>
      </c>
      <c r="D48" s="65">
        <v>0.05</v>
      </c>
      <c r="E48" s="65">
        <v>0.05</v>
      </c>
      <c r="F48" s="65">
        <v>0.05</v>
      </c>
      <c r="G48" s="65">
        <v>0.05</v>
      </c>
      <c r="H48" s="65">
        <v>0.05</v>
      </c>
      <c r="I48" s="65">
        <v>0.05</v>
      </c>
      <c r="J48" s="65">
        <v>0.05</v>
      </c>
      <c r="K48" s="65">
        <v>0.05</v>
      </c>
      <c r="L48" s="65">
        <v>0.05</v>
      </c>
      <c r="M48" s="65">
        <v>0.05</v>
      </c>
      <c r="N48" s="65">
        <v>0.05</v>
      </c>
      <c r="O48" s="65">
        <v>0.05</v>
      </c>
      <c r="P48" s="65">
        <v>0.05</v>
      </c>
      <c r="Q48" s="65">
        <v>0.05</v>
      </c>
      <c r="R48" s="65">
        <v>0.05</v>
      </c>
      <c r="S48" s="65">
        <v>0.05</v>
      </c>
      <c r="T48" s="65">
        <v>0.05</v>
      </c>
      <c r="U48" s="65">
        <v>0.05</v>
      </c>
      <c r="V48" s="65">
        <v>0.05</v>
      </c>
      <c r="W48" s="65">
        <v>0.05</v>
      </c>
      <c r="X48" s="65">
        <v>0.05</v>
      </c>
      <c r="Y48" s="65">
        <v>0.05</v>
      </c>
      <c r="Z48" s="65">
        <v>0.05</v>
      </c>
      <c r="AA48" s="65">
        <v>0.05</v>
      </c>
      <c r="AB48" s="65">
        <v>0.05</v>
      </c>
      <c r="AC48" s="65">
        <v>0.05</v>
      </c>
      <c r="AD48" s="65">
        <v>0.05</v>
      </c>
      <c r="AE48" s="65">
        <v>0.05</v>
      </c>
      <c r="AF48" s="65">
        <v>0.05</v>
      </c>
      <c r="AG48" s="65">
        <v>0.05</v>
      </c>
      <c r="AH48" s="65">
        <v>0.05</v>
      </c>
      <c r="AI48" s="65">
        <v>0.05</v>
      </c>
      <c r="AJ48" s="65">
        <v>0.05</v>
      </c>
      <c r="AK48" s="65">
        <v>0.05</v>
      </c>
      <c r="AL48" s="65">
        <v>0.05</v>
      </c>
      <c r="AM48" s="65">
        <v>0.05</v>
      </c>
      <c r="AN48" s="65">
        <v>0.05</v>
      </c>
      <c r="AO48" s="65">
        <v>0.05</v>
      </c>
      <c r="AP48" s="65">
        <v>0.05</v>
      </c>
      <c r="AQ48" s="65">
        <v>0.05</v>
      </c>
      <c r="AR48" s="65">
        <v>0.05</v>
      </c>
      <c r="AS48" s="65">
        <v>0.05</v>
      </c>
      <c r="AT48" s="65">
        <v>0.05</v>
      </c>
      <c r="AU48" s="65">
        <v>0.05</v>
      </c>
      <c r="AV48" s="65">
        <v>0.05</v>
      </c>
      <c r="AW48" s="65">
        <v>0.05</v>
      </c>
      <c r="AX48" s="65">
        <v>0.05</v>
      </c>
      <c r="AY48" s="65">
        <v>0.05</v>
      </c>
      <c r="AZ48" s="65">
        <v>0.05</v>
      </c>
      <c r="BA48" s="65">
        <v>0.05</v>
      </c>
      <c r="BB48" s="65">
        <v>0.05</v>
      </c>
      <c r="BC48" s="65">
        <v>0.05</v>
      </c>
      <c r="BD48" s="65">
        <v>0.05</v>
      </c>
      <c r="BE48" s="65">
        <v>0.05</v>
      </c>
      <c r="BF48" s="65">
        <v>0.05</v>
      </c>
      <c r="BG48" s="65">
        <v>0.05</v>
      </c>
      <c r="BH48" s="65">
        <v>0.05</v>
      </c>
      <c r="BI48" s="65">
        <v>0.05</v>
      </c>
      <c r="BJ48" s="65">
        <v>0.05</v>
      </c>
      <c r="BK48" s="65">
        <v>0.05</v>
      </c>
      <c r="BL48" s="65">
        <v>0.05</v>
      </c>
      <c r="BM48" s="65">
        <v>0.05</v>
      </c>
      <c r="BN48" s="65">
        <v>0.05</v>
      </c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  <c r="CW48" s="65"/>
    </row>
    <row r="51" spans="3:102" x14ac:dyDescent="0.25">
      <c r="BO51" s="81"/>
    </row>
    <row r="52" spans="3:102" x14ac:dyDescent="0.25">
      <c r="K52" s="4"/>
      <c r="BO52" s="81"/>
    </row>
    <row r="53" spans="3:102" x14ac:dyDescent="0.25">
      <c r="K53" s="4"/>
      <c r="BO53" s="81"/>
    </row>
    <row r="54" spans="3:102" x14ac:dyDescent="0.25">
      <c r="K54" s="4"/>
      <c r="BO54" s="81"/>
    </row>
    <row r="55" spans="3:102" x14ac:dyDescent="0.25">
      <c r="K55" s="4"/>
      <c r="BO55" s="81"/>
    </row>
    <row r="56" spans="3:102" x14ac:dyDescent="0.25">
      <c r="C56" s="65"/>
      <c r="D56" s="65"/>
      <c r="E56" s="65"/>
      <c r="F56" s="65"/>
      <c r="G56" s="65"/>
      <c r="H56" s="65"/>
      <c r="I56" s="65"/>
      <c r="J56" s="65"/>
      <c r="K56" s="4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82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</row>
    <row r="57" spans="3:102" x14ac:dyDescent="0.25">
      <c r="C57" s="83"/>
      <c r="D57" s="83"/>
      <c r="E57" s="83"/>
      <c r="F57" s="83"/>
      <c r="G57" s="83"/>
      <c r="H57" s="83"/>
      <c r="I57" s="83"/>
      <c r="J57" s="83"/>
      <c r="K57" s="4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4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</row>
    <row r="58" spans="3:102" x14ac:dyDescent="0.25">
      <c r="C58" s="85"/>
      <c r="D58" s="85"/>
      <c r="E58" s="85"/>
      <c r="F58" s="85"/>
      <c r="G58" s="85"/>
      <c r="H58" s="85"/>
      <c r="I58" s="85"/>
      <c r="J58" s="85"/>
      <c r="K58" s="4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6"/>
      <c r="BP58" s="85"/>
      <c r="BQ58" s="85"/>
      <c r="BR58" s="85"/>
      <c r="BS58" s="85"/>
      <c r="BT58" s="85"/>
      <c r="BU58" s="85"/>
      <c r="BV58" s="85"/>
      <c r="BW58" s="85"/>
      <c r="BX58" s="85"/>
      <c r="BY58" s="85"/>
      <c r="BZ58" s="85"/>
      <c r="CA58" s="85"/>
      <c r="CB58" s="85"/>
      <c r="CC58" s="85"/>
      <c r="CD58" s="85"/>
      <c r="CE58" s="85"/>
      <c r="CF58" s="85"/>
      <c r="CG58" s="85"/>
      <c r="CH58" s="85"/>
      <c r="CI58" s="85"/>
      <c r="CJ58" s="85"/>
      <c r="CK58" s="85"/>
      <c r="CL58" s="85"/>
      <c r="CM58" s="85"/>
      <c r="CN58" s="85"/>
      <c r="CO58" s="85"/>
      <c r="CP58" s="85"/>
      <c r="CQ58" s="85"/>
      <c r="CR58" s="85"/>
      <c r="CS58" s="85"/>
      <c r="CT58" s="85"/>
      <c r="CU58" s="85"/>
      <c r="CV58" s="85"/>
      <c r="CW58" s="85"/>
    </row>
    <row r="59" spans="3:102" x14ac:dyDescent="0.25">
      <c r="K59" s="4"/>
      <c r="BO59" s="81"/>
    </row>
    <row r="60" spans="3:102" x14ac:dyDescent="0.25"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82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</row>
    <row r="61" spans="3:102" x14ac:dyDescent="0.25">
      <c r="C61" s="65"/>
      <c r="D61" s="65"/>
      <c r="E61" s="65"/>
      <c r="F61" s="65"/>
      <c r="G61" s="65"/>
      <c r="H61" s="65"/>
      <c r="I61" s="65"/>
      <c r="J61" s="65"/>
      <c r="K61" s="65"/>
      <c r="L61" s="65"/>
      <c r="V61" s="81"/>
      <c r="AP61" s="81"/>
      <c r="BO61" s="81"/>
    </row>
    <row r="62" spans="3:102" x14ac:dyDescent="0.25">
      <c r="V62" s="87"/>
      <c r="AP62" s="81"/>
      <c r="BO62" s="81"/>
    </row>
    <row r="63" spans="3:102" x14ac:dyDescent="0.25">
      <c r="C63" s="88"/>
      <c r="V63" s="81"/>
      <c r="AP63" s="81"/>
    </row>
    <row r="64" spans="3:102" x14ac:dyDescent="0.25">
      <c r="V64" s="81"/>
      <c r="AP64" s="81"/>
    </row>
    <row r="65" spans="22:42" x14ac:dyDescent="0.25">
      <c r="V65" s="81"/>
      <c r="AP65" s="81"/>
    </row>
    <row r="66" spans="22:42" x14ac:dyDescent="0.25">
      <c r="AP66" s="81"/>
    </row>
  </sheetData>
  <sheetProtection password="DDE0" sheet="1" objects="1" scenarios="1"/>
  <mergeCells count="6">
    <mergeCell ref="A10:A16"/>
    <mergeCell ref="B1:E1"/>
    <mergeCell ref="F1:I1"/>
    <mergeCell ref="F6:I6"/>
    <mergeCell ref="F7:I7"/>
    <mergeCell ref="F8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Fogli di lavoro</vt:lpstr>
      </vt:variant>
      <vt:variant>
        <vt:i4>3</vt:i4>
      </vt:variant>
      <vt:variant>
        <vt:lpstr>Grafici</vt:lpstr>
      </vt:variant>
      <vt:variant>
        <vt:i4>2</vt:i4>
      </vt:variant>
      <vt:variant>
        <vt:lpstr>Intervalli denominati</vt:lpstr>
      </vt:variant>
      <vt:variant>
        <vt:i4>6</vt:i4>
      </vt:variant>
    </vt:vector>
  </HeadingPairs>
  <TitlesOfParts>
    <vt:vector size="11" baseType="lpstr">
      <vt:lpstr>All_1</vt:lpstr>
      <vt:lpstr>CALCOLO </vt:lpstr>
      <vt:lpstr>supporto grafici</vt:lpstr>
      <vt:lpstr>Grafico A</vt:lpstr>
      <vt:lpstr>Grafico B</vt:lpstr>
      <vt:lpstr>All_1!Area_stampa</vt:lpstr>
      <vt:lpstr>'CALCOLO '!Area_stampa</vt:lpstr>
      <vt:lpstr>prima_fascia</vt:lpstr>
      <vt:lpstr>RIB</vt:lpstr>
      <vt:lpstr>seconda_fascia</vt:lpstr>
      <vt:lpstr>terza_fascia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2017-03-13T14:24:24Z</dcterms:created>
  <dcterms:modified xsi:type="dcterms:W3CDTF">2022-07-14T08:18:05Z</dcterms:modified>
</cp:coreProperties>
</file>